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1\SC\"/>
    </mc:Choice>
  </mc:AlternateContent>
  <xr:revisionPtr revIDLastSave="0" documentId="13_ncr:1_{381BFA8A-0E12-4538-B298-CE9189BF59AE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ummary table  " sheetId="59" r:id="rId1"/>
    <sheet name="CV GVW&gt;3.5t" sheetId="1" r:id="rId2"/>
    <sheet name="CV GVW.3.5t-segments 1" sheetId="3" r:id="rId3"/>
    <sheet name="CV GVW&gt;3.5t-segments 2" sheetId="9" r:id="rId4"/>
    <sheet name="Buses GVW&gt;3.5t" sheetId="5" r:id="rId5"/>
    <sheet name="LCV up to 3.5t" sheetId="58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58" l="1"/>
  <c r="J65" i="58"/>
  <c r="F65" i="58"/>
  <c r="G65" i="58" s="1"/>
  <c r="D65" i="58"/>
  <c r="D66" i="58" s="1"/>
  <c r="J31" i="58"/>
  <c r="F31" i="58"/>
  <c r="H31" i="58" s="1"/>
  <c r="E31" i="58"/>
  <c r="K31" i="58" s="1"/>
  <c r="D31" i="58"/>
  <c r="J30" i="58"/>
  <c r="F30" i="58"/>
  <c r="G30" i="58" s="1"/>
  <c r="D30" i="58"/>
  <c r="H30" i="58" s="1"/>
  <c r="K66" i="58" l="1"/>
  <c r="E66" i="58"/>
  <c r="G31" i="58"/>
  <c r="K65" i="58"/>
  <c r="E30" i="58"/>
  <c r="K30" i="58" s="1"/>
  <c r="F66" i="58"/>
  <c r="G66" i="58" s="1"/>
  <c r="E65" i="58"/>
  <c r="H65" i="58"/>
  <c r="H66" i="58" l="1"/>
  <c r="D27" i="9" l="1"/>
  <c r="E27" i="9"/>
  <c r="F27" i="9"/>
  <c r="H27" i="9" s="1"/>
  <c r="G27" i="9"/>
  <c r="I27" i="9"/>
  <c r="J27" i="9" s="1"/>
  <c r="G75" i="9" l="1"/>
  <c r="E75" i="9"/>
  <c r="I75" i="9"/>
  <c r="F75" i="9"/>
  <c r="D75" i="9"/>
  <c r="I15" i="5"/>
  <c r="I16" i="5" s="1"/>
  <c r="F15" i="5"/>
  <c r="G15" i="5" s="1"/>
  <c r="G16" i="5" s="1"/>
  <c r="D15" i="5"/>
  <c r="D16" i="5" s="1"/>
  <c r="I17" i="1"/>
  <c r="I18" i="1" s="1"/>
  <c r="F17" i="1"/>
  <c r="G17" i="1" s="1"/>
  <c r="D17" i="1"/>
  <c r="E17" i="1" s="1"/>
  <c r="F16" i="5" l="1"/>
  <c r="H75" i="9"/>
  <c r="F18" i="1"/>
  <c r="G18" i="1" s="1"/>
  <c r="H17" i="1"/>
  <c r="D18" i="1"/>
  <c r="J18" i="1"/>
  <c r="J15" i="5"/>
  <c r="J16" i="5" s="1"/>
  <c r="H15" i="5"/>
  <c r="H16" i="5" s="1"/>
  <c r="E15" i="5"/>
  <c r="E16" i="5" s="1"/>
  <c r="J75" i="9"/>
  <c r="E18" i="1"/>
  <c r="J17" i="1"/>
  <c r="H18" i="1" l="1"/>
</calcChain>
</file>

<file path=xl/sharedStrings.xml><?xml version="1.0" encoding="utf-8"?>
<sst xmlns="http://schemas.openxmlformats.org/spreadsheetml/2006/main" count="465" uniqueCount="115">
  <si>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</si>
  <si>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</si>
  <si>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</si>
  <si>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</si>
  <si>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</si>
  <si>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</si>
  <si>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</si>
  <si>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</si>
  <si>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</si>
  <si>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</si>
  <si>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</si>
  <si>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</si>
  <si>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</si>
  <si>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</si>
  <si>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</si>
  <si>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</si>
  <si>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</si>
  <si>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</si>
  <si>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</si>
  <si>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</si>
  <si>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</si>
  <si>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</si>
  <si>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</si>
  <si>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</si>
  <si>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</si>
  <si>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</si>
  <si>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</si>
  <si>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</si>
  <si>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</si>
  <si>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</si>
  <si>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</si>
  <si>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</si>
  <si>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</si>
  <si>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</si>
  <si>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</si>
  <si>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</si>
  <si>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</si>
  <si>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</si>
  <si>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</si>
  <si>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</si>
  <si>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</si>
  <si>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</si>
  <si>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</si>
  <si>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</si>
  <si>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</si>
  <si>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</si>
  <si>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</si>
  <si>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</si>
  <si>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</si>
  <si>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</si>
  <si>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</si>
  <si>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</si>
  <si>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</si>
  <si>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</si>
  <si>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</si>
  <si>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</si>
  <si>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</si>
  <si>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</si>
  <si>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</si>
  <si>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</si>
  <si>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CARTHAGO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</si>
  <si>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</si>
  <si>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</si>
  <si>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</si>
  <si>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</si>
  <si>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</si>
  <si>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</si>
  <si>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</si>
  <si>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</si>
  <si>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</si>
  <si>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MAXUS</t>
  </si>
  <si>
    <t>**/ PZPM na podstawie CEP (Centralnej Ewidencji Pojazdów)</t>
  </si>
  <si>
    <t>JAC</t>
  </si>
  <si>
    <t>Grudzień</t>
  </si>
  <si>
    <t>December</t>
  </si>
  <si>
    <t>Styczeń</t>
  </si>
  <si>
    <t>January</t>
  </si>
  <si>
    <t>Rejestracje nowych samochodów dostawczych do 3,5T, ranking marek - Styczeń 2026</t>
  </si>
  <si>
    <t>Registrations of new LCV up to 3.5T, Top Brands - January 2026</t>
  </si>
  <si>
    <t>KIA</t>
  </si>
  <si>
    <t>NISSAN</t>
  </si>
  <si>
    <t>RIMOR</t>
  </si>
  <si>
    <t>MCLOUIS</t>
  </si>
  <si>
    <t>Rejestracje nowych samochodów dostawczych do 3,5T, ranking modeli - Styczeń 2026</t>
  </si>
  <si>
    <t>Registrations of new LCV up to 3.5T, Top Models - January 2026</t>
  </si>
  <si>
    <t>Renault Trafic</t>
  </si>
  <si>
    <t>Volkswagen Caddy</t>
  </si>
  <si>
    <t>Toyota Proace</t>
  </si>
  <si>
    <t>Renault Kangoo</t>
  </si>
  <si>
    <t>Opel Movano</t>
  </si>
  <si>
    <t>Volkswagen Transporter</t>
  </si>
  <si>
    <t>MAN TGE</t>
  </si>
  <si>
    <t>Opel Combo</t>
  </si>
  <si>
    <t>Citroen Berlingo</t>
  </si>
  <si>
    <t>Fiat Doblo</t>
  </si>
  <si>
    <t>Sty/Gru
Zmiana %</t>
  </si>
  <si>
    <t>Jan/Dec Ch %</t>
  </si>
  <si>
    <t>FOTON</t>
  </si>
  <si>
    <t>FRANKIA</t>
  </si>
  <si>
    <t>YUTONG</t>
  </si>
  <si>
    <t>Sty/Gru
Zmiana poz</t>
  </si>
  <si>
    <t>Jan/Dec Ch position</t>
  </si>
  <si>
    <t>MASURIA</t>
  </si>
  <si>
    <t>KGM</t>
  </si>
  <si>
    <t>FIRST REGISTRATIONS OF NEW COMMERCIAL VEHICLES OVER 3.5T</t>
  </si>
  <si>
    <t>2026
Jan</t>
  </si>
  <si>
    <t>2025
Jan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</si>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</sst>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6" fillId="5" borderId="20" xfId="4" applyFont="1" applyFill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7" fillId="0" borderId="0" xfId="6"/>
    <xf numFmtId="0" fontId="20" fillId="4" borderId="17" xfId="6" applyFont="1" applyFill="1" applyBorder="1" applyAlignment="1">
      <alignment horizontal="center" vertical="center" wrapText="1"/>
    </xf>
    <xf numFmtId="0" fontId="23" fillId="0" borderId="0" xfId="6" applyFont="1"/>
    <xf numFmtId="0" fontId="32" fillId="0" borderId="0" xfId="6" applyFont="1"/>
    <xf numFmtId="0" fontId="22" fillId="0" borderId="0" xfId="6" applyFont="1"/>
    <xf numFmtId="3" fontId="10" fillId="0" borderId="0" xfId="0" applyNumberFormat="1" applyFont="1"/>
    <xf numFmtId="3" fontId="19" fillId="0" borderId="0" xfId="4" applyNumberFormat="1" applyFont="1"/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  <xf numFmtId="0" fontId="15" fillId="3" borderId="1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2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51AF-E138-4EB9-BBB7-34B7B15DA245}">
  <dimension ref="B1:M17"/>
  <sheetViews>
    <sheetView showGridLines="0" tabSelected="1" zoomScaleNormal="100" workbookViewId="0"/>
  </sheetViews>
  <sheetFormatPr defaultColWidth="9.109375" defaultRowHeight="13.8"/>
  <cols>
    <col min="1" max="1" width="1.6640625" style="35" customWidth="1"/>
    <col min="2" max="2" width="36.5546875" style="35" customWidth="1"/>
    <col min="3" max="5" width="13.44140625" style="35" customWidth="1"/>
    <col min="6" max="8" width="9.109375" style="35"/>
    <col min="9" max="9" width="24.109375" style="35" customWidth="1"/>
    <col min="10" max="12" width="9.109375" style="35"/>
    <col min="13" max="13" width="10.5546875" style="35" customWidth="1"/>
    <col min="14" max="14" width="11.44140625" style="35" customWidth="1"/>
    <col min="15" max="16384" width="9.109375" style="35"/>
  </cols>
  <sheetData>
    <row r="1" spans="2:5">
      <c r="D1" s="36"/>
      <c r="E1" s="37">
        <v>46059</v>
      </c>
    </row>
    <row r="2" spans="2:5" ht="26.25" customHeight="1">
      <c r="B2" s="77" t="s">
        <v>104</v>
      </c>
      <c r="C2" s="77"/>
      <c r="D2" s="77"/>
      <c r="E2" s="77"/>
    </row>
    <row r="3" spans="2:5" ht="26.25" customHeight="1">
      <c r="B3" s="38"/>
      <c r="C3" s="39" t="s">
        <v>105</v>
      </c>
      <c r="D3" s="39" t="s">
        <v>106</v>
      </c>
      <c r="E3" s="40" t="s">
        <v>107</v>
      </c>
    </row>
    <row r="4" spans="2:5" ht="26.25" customHeight="1">
      <c r="B4" s="75" t="s">
        <v>108</v>
      </c>
      <c r="C4" s="41">
        <v>2029</v>
      </c>
      <c r="D4" s="41">
        <v>1578</v>
      </c>
      <c r="E4" s="42">
        <v>0.28580481622306708</v>
      </c>
    </row>
    <row r="5" spans="2:5" ht="26.25" customHeight="1">
      <c r="B5" s="43" t="s">
        <v>109</v>
      </c>
      <c r="C5" s="44">
        <v>436</v>
      </c>
      <c r="D5" s="44">
        <v>417</v>
      </c>
      <c r="E5" s="45">
        <v>4.5563549160671402E-2</v>
      </c>
    </row>
    <row r="6" spans="2:5" ht="26.25" customHeight="1">
      <c r="B6" s="43" t="s">
        <v>110</v>
      </c>
      <c r="C6" s="44">
        <v>80</v>
      </c>
      <c r="D6" s="44">
        <v>78</v>
      </c>
      <c r="E6" s="45">
        <v>2.564102564102555E-2</v>
      </c>
    </row>
    <row r="7" spans="2:5" ht="26.25" customHeight="1">
      <c r="B7" s="43" t="s">
        <v>111</v>
      </c>
      <c r="C7" s="44">
        <v>1513</v>
      </c>
      <c r="D7" s="44">
        <v>1083</v>
      </c>
      <c r="E7" s="45">
        <v>0.39704524469067404</v>
      </c>
    </row>
    <row r="8" spans="2:5" ht="26.25" customHeight="1">
      <c r="B8" s="75" t="s">
        <v>112</v>
      </c>
      <c r="C8" s="41">
        <v>267</v>
      </c>
      <c r="D8" s="41">
        <v>245</v>
      </c>
      <c r="E8" s="42">
        <v>8.9795918367346905E-2</v>
      </c>
    </row>
    <row r="9" spans="2:5" ht="26.25" customHeight="1">
      <c r="B9" s="46" t="s">
        <v>113</v>
      </c>
      <c r="C9" s="47">
        <v>2296</v>
      </c>
      <c r="D9" s="47">
        <v>1823</v>
      </c>
      <c r="E9" s="48">
        <v>0.25946242457487667</v>
      </c>
    </row>
    <row r="10" spans="2:5">
      <c r="B10" s="76" t="s">
        <v>114</v>
      </c>
    </row>
    <row r="11" spans="2:5" ht="15" customHeight="1">
      <c r="B11" s="66" t="s">
        <v>57</v>
      </c>
    </row>
    <row r="17" spans="13:13">
      <c r="M17" s="49"/>
    </row>
  </sheetData>
  <mergeCells count="1">
    <mergeCell ref="B2:E2"/>
  </mergeCells>
  <conditionalFormatting sqref="E4:E9">
    <cfRule type="cellIs" dxfId="51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J22"/>
  <sheetViews>
    <sheetView showGridLines="0" zoomScale="90" zoomScaleNormal="90" workbookViewId="0"/>
  </sheetViews>
  <sheetFormatPr defaultColWidth="9.109375" defaultRowHeight="13.8"/>
  <cols>
    <col min="1" max="1" width="1.109375" style="35" customWidth="1"/>
    <col min="2" max="2" width="9.109375" style="35" customWidth="1"/>
    <col min="3" max="3" width="16.88671875" style="35" customWidth="1"/>
    <col min="4" max="4" width="9" style="35" customWidth="1"/>
    <col min="5" max="5" width="11" style="35" customWidth="1"/>
    <col min="6" max="6" width="9" style="35" customWidth="1"/>
    <col min="7" max="7" width="12.88671875" style="35" customWidth="1"/>
    <col min="8" max="9" width="9" style="35" customWidth="1"/>
    <col min="10" max="10" width="11.44140625" style="35" customWidth="1"/>
    <col min="11" max="16384" width="9.109375" style="35"/>
  </cols>
  <sheetData>
    <row r="1" spans="2:10">
      <c r="B1" s="35" t="s">
        <v>7</v>
      </c>
      <c r="E1" s="36"/>
      <c r="J1" s="37">
        <v>46059</v>
      </c>
    </row>
    <row r="2" spans="2:10" ht="14.4" customHeight="1">
      <c r="B2" s="82" t="s">
        <v>19</v>
      </c>
      <c r="C2" s="82"/>
      <c r="D2" s="82"/>
      <c r="E2" s="82"/>
      <c r="F2" s="82"/>
      <c r="G2" s="82"/>
      <c r="H2" s="82"/>
      <c r="I2" s="82"/>
      <c r="J2" s="82"/>
    </row>
    <row r="3" spans="2:10" ht="14.4" customHeight="1" thickBot="1">
      <c r="B3" s="83" t="s">
        <v>20</v>
      </c>
      <c r="C3" s="83"/>
      <c r="D3" s="83"/>
      <c r="E3" s="83"/>
      <c r="F3" s="83"/>
      <c r="G3" s="83"/>
      <c r="H3" s="83"/>
      <c r="I3" s="83"/>
      <c r="J3" s="83"/>
    </row>
    <row r="4" spans="2:10" ht="14.4" customHeight="1">
      <c r="B4" s="104" t="s">
        <v>0</v>
      </c>
      <c r="C4" s="106" t="s">
        <v>1</v>
      </c>
      <c r="D4" s="108" t="s">
        <v>75</v>
      </c>
      <c r="E4" s="109"/>
      <c r="F4" s="109"/>
      <c r="G4" s="109"/>
      <c r="H4" s="81"/>
      <c r="I4" s="80" t="s">
        <v>73</v>
      </c>
      <c r="J4" s="81"/>
    </row>
    <row r="5" spans="2:10" ht="14.4" customHeight="1" thickBot="1">
      <c r="B5" s="105"/>
      <c r="C5" s="107"/>
      <c r="D5" s="84" t="s">
        <v>76</v>
      </c>
      <c r="E5" s="85"/>
      <c r="F5" s="85"/>
      <c r="G5" s="85"/>
      <c r="H5" s="86"/>
      <c r="I5" s="87" t="s">
        <v>74</v>
      </c>
      <c r="J5" s="86"/>
    </row>
    <row r="6" spans="2:10" ht="14.4" customHeight="1">
      <c r="B6" s="105"/>
      <c r="C6" s="107"/>
      <c r="D6" s="100">
        <v>2026</v>
      </c>
      <c r="E6" s="101"/>
      <c r="F6" s="100">
        <v>2025</v>
      </c>
      <c r="G6" s="101"/>
      <c r="H6" s="110" t="s">
        <v>22</v>
      </c>
      <c r="I6" s="78">
        <v>2025</v>
      </c>
      <c r="J6" s="78" t="s">
        <v>95</v>
      </c>
    </row>
    <row r="7" spans="2:10" ht="14.4" customHeight="1" thickBot="1">
      <c r="B7" s="92" t="s">
        <v>23</v>
      </c>
      <c r="C7" s="94" t="s">
        <v>24</v>
      </c>
      <c r="D7" s="102"/>
      <c r="E7" s="103"/>
      <c r="F7" s="102"/>
      <c r="G7" s="103"/>
      <c r="H7" s="111"/>
      <c r="I7" s="79"/>
      <c r="J7" s="79"/>
    </row>
    <row r="8" spans="2:10" ht="14.4" customHeight="1">
      <c r="B8" s="92"/>
      <c r="C8" s="94"/>
      <c r="D8" s="4" t="s">
        <v>25</v>
      </c>
      <c r="E8" s="5" t="s">
        <v>2</v>
      </c>
      <c r="F8" s="4" t="s">
        <v>25</v>
      </c>
      <c r="G8" s="5" t="s">
        <v>2</v>
      </c>
      <c r="H8" s="96" t="s">
        <v>26</v>
      </c>
      <c r="I8" s="6" t="s">
        <v>25</v>
      </c>
      <c r="J8" s="98" t="s">
        <v>96</v>
      </c>
    </row>
    <row r="9" spans="2:10" ht="14.4" customHeight="1" thickBot="1">
      <c r="B9" s="93"/>
      <c r="C9" s="95"/>
      <c r="D9" s="7" t="s">
        <v>27</v>
      </c>
      <c r="E9" s="8" t="s">
        <v>28</v>
      </c>
      <c r="F9" s="7" t="s">
        <v>27</v>
      </c>
      <c r="G9" s="8" t="s">
        <v>28</v>
      </c>
      <c r="H9" s="97"/>
      <c r="I9" s="9" t="s">
        <v>27</v>
      </c>
      <c r="J9" s="99"/>
    </row>
    <row r="10" spans="2:10" ht="14.4" customHeight="1" thickBot="1">
      <c r="B10" s="10">
        <v>1</v>
      </c>
      <c r="C10" s="11" t="s">
        <v>8</v>
      </c>
      <c r="D10" s="12">
        <v>426</v>
      </c>
      <c r="E10" s="13">
        <v>0.20995564317397733</v>
      </c>
      <c r="F10" s="12">
        <v>286</v>
      </c>
      <c r="G10" s="13">
        <v>0.18124207858048164</v>
      </c>
      <c r="H10" s="14">
        <v>0.48951048951048959</v>
      </c>
      <c r="I10" s="12">
        <v>475</v>
      </c>
      <c r="J10" s="14">
        <v>-0.10315789473684212</v>
      </c>
    </row>
    <row r="11" spans="2:10" ht="14.4" customHeight="1" thickBot="1">
      <c r="B11" s="50">
        <v>2</v>
      </c>
      <c r="C11" s="15" t="s">
        <v>10</v>
      </c>
      <c r="D11" s="16">
        <v>397</v>
      </c>
      <c r="E11" s="17">
        <v>0.19566288812222771</v>
      </c>
      <c r="F11" s="16">
        <v>311</v>
      </c>
      <c r="G11" s="17">
        <v>0.19708491761723701</v>
      </c>
      <c r="H11" s="18">
        <v>0.27652733118971051</v>
      </c>
      <c r="I11" s="16">
        <v>364</v>
      </c>
      <c r="J11" s="18">
        <v>9.0659340659340559E-2</v>
      </c>
    </row>
    <row r="12" spans="2:10" ht="14.4" customHeight="1" thickBot="1">
      <c r="B12" s="10">
        <v>3</v>
      </c>
      <c r="C12" s="11" t="s">
        <v>4</v>
      </c>
      <c r="D12" s="12">
        <v>321</v>
      </c>
      <c r="E12" s="13">
        <v>0.15820601281419419</v>
      </c>
      <c r="F12" s="12">
        <v>180</v>
      </c>
      <c r="G12" s="13">
        <v>0.11406844106463879</v>
      </c>
      <c r="H12" s="14">
        <v>0.78333333333333344</v>
      </c>
      <c r="I12" s="12">
        <v>511</v>
      </c>
      <c r="J12" s="14">
        <v>-0.37181996086105673</v>
      </c>
    </row>
    <row r="13" spans="2:10" ht="14.4" customHeight="1" thickBot="1">
      <c r="B13" s="50">
        <v>4</v>
      </c>
      <c r="C13" s="15" t="s">
        <v>3</v>
      </c>
      <c r="D13" s="16">
        <v>292</v>
      </c>
      <c r="E13" s="17">
        <v>0.14391325776244454</v>
      </c>
      <c r="F13" s="16">
        <v>258</v>
      </c>
      <c r="G13" s="17">
        <v>0.1634980988593156</v>
      </c>
      <c r="H13" s="18">
        <v>0.13178294573643412</v>
      </c>
      <c r="I13" s="16">
        <v>286</v>
      </c>
      <c r="J13" s="18">
        <v>2.0979020979021046E-2</v>
      </c>
    </row>
    <row r="14" spans="2:10" ht="14.4" customHeight="1" thickBot="1">
      <c r="B14" s="10">
        <v>5</v>
      </c>
      <c r="C14" s="11" t="s">
        <v>9</v>
      </c>
      <c r="D14" s="12">
        <v>255</v>
      </c>
      <c r="E14" s="13">
        <v>0.12567767373090191</v>
      </c>
      <c r="F14" s="12">
        <v>218</v>
      </c>
      <c r="G14" s="13">
        <v>0.13814955640050697</v>
      </c>
      <c r="H14" s="14">
        <v>0.16972477064220182</v>
      </c>
      <c r="I14" s="12">
        <v>476</v>
      </c>
      <c r="J14" s="14">
        <v>-0.4642857142857143</v>
      </c>
    </row>
    <row r="15" spans="2:10" ht="14.4" customHeight="1" thickBot="1">
      <c r="B15" s="50">
        <v>6</v>
      </c>
      <c r="C15" s="15" t="s">
        <v>11</v>
      </c>
      <c r="D15" s="16">
        <v>163</v>
      </c>
      <c r="E15" s="17">
        <v>8.0335140463282412E-2</v>
      </c>
      <c r="F15" s="16">
        <v>127</v>
      </c>
      <c r="G15" s="17">
        <v>8.0481622306717363E-2</v>
      </c>
      <c r="H15" s="18">
        <v>0.2834645669291338</v>
      </c>
      <c r="I15" s="16">
        <v>154</v>
      </c>
      <c r="J15" s="18">
        <v>5.8441558441558517E-2</v>
      </c>
    </row>
    <row r="16" spans="2:10" ht="14.4" customHeight="1" thickBot="1">
      <c r="B16" s="10">
        <v>7</v>
      </c>
      <c r="C16" s="11" t="s">
        <v>12</v>
      </c>
      <c r="D16" s="12">
        <v>105</v>
      </c>
      <c r="E16" s="13">
        <v>5.1749630359783146E-2</v>
      </c>
      <c r="F16" s="12">
        <v>137</v>
      </c>
      <c r="G16" s="13">
        <v>8.681875792141952E-2</v>
      </c>
      <c r="H16" s="14">
        <v>-0.23357664233576647</v>
      </c>
      <c r="I16" s="12">
        <v>339</v>
      </c>
      <c r="J16" s="14">
        <v>-0.69026548672566368</v>
      </c>
    </row>
    <row r="17" spans="2:10" ht="14.4" thickBot="1">
      <c r="B17" s="90" t="s">
        <v>52</v>
      </c>
      <c r="C17" s="91"/>
      <c r="D17" s="20">
        <f>SUM(D10:D16)</f>
        <v>1959</v>
      </c>
      <c r="E17" s="21">
        <f>D17/D19</f>
        <v>0.9655002464268112</v>
      </c>
      <c r="F17" s="20">
        <f>SUM(F10:F16)</f>
        <v>1517</v>
      </c>
      <c r="G17" s="21">
        <f>F17/F19</f>
        <v>0.96134347275031684</v>
      </c>
      <c r="H17" s="22">
        <f>D17/F17-1</f>
        <v>0.29136453526697426</v>
      </c>
      <c r="I17" s="20">
        <f>SUM(I10:I16)</f>
        <v>2605</v>
      </c>
      <c r="J17" s="21">
        <f>D17/I17-1</f>
        <v>-0.24798464491362759</v>
      </c>
    </row>
    <row r="18" spans="2:10" ht="14.4" thickBot="1">
      <c r="B18" s="90" t="s">
        <v>29</v>
      </c>
      <c r="C18" s="91"/>
      <c r="D18" s="33">
        <f>D19-D17</f>
        <v>70</v>
      </c>
      <c r="E18" s="21">
        <f>D18/D19</f>
        <v>3.4499753573188761E-2</v>
      </c>
      <c r="F18" s="33">
        <f>F19-F17</f>
        <v>61</v>
      </c>
      <c r="G18" s="21">
        <f>F18/F19</f>
        <v>3.8656527249683145E-2</v>
      </c>
      <c r="H18" s="22">
        <f>D18/F18-1</f>
        <v>0.14754098360655732</v>
      </c>
      <c r="I18" s="33">
        <f>I19-I17</f>
        <v>105</v>
      </c>
      <c r="J18" s="22">
        <f>D18/I18-1</f>
        <v>-0.33333333333333337</v>
      </c>
    </row>
    <row r="19" spans="2:10" ht="14.4" thickBot="1">
      <c r="B19" s="88" t="s">
        <v>30</v>
      </c>
      <c r="C19" s="89"/>
      <c r="D19" s="23">
        <v>2029</v>
      </c>
      <c r="E19" s="24">
        <v>1</v>
      </c>
      <c r="F19" s="23">
        <v>1578</v>
      </c>
      <c r="G19" s="24">
        <v>1</v>
      </c>
      <c r="H19" s="25">
        <v>0.28580481622306708</v>
      </c>
      <c r="I19" s="23">
        <v>2710</v>
      </c>
      <c r="J19" s="25">
        <v>-0.25129151291512919</v>
      </c>
    </row>
    <row r="20" spans="2:10">
      <c r="B20" s="64" t="s">
        <v>39</v>
      </c>
    </row>
    <row r="21" spans="2:10">
      <c r="B21" s="65" t="s">
        <v>71</v>
      </c>
      <c r="I21" s="73"/>
    </row>
    <row r="22" spans="2:10">
      <c r="B22" s="27" t="s">
        <v>57</v>
      </c>
    </row>
  </sheetData>
  <mergeCells count="20">
    <mergeCell ref="H8:H9"/>
    <mergeCell ref="J8:J9"/>
    <mergeCell ref="D6:E7"/>
    <mergeCell ref="B4:B6"/>
    <mergeCell ref="C4:C6"/>
    <mergeCell ref="D4:H4"/>
    <mergeCell ref="F6:G7"/>
    <mergeCell ref="H6:H7"/>
    <mergeCell ref="I6:I7"/>
    <mergeCell ref="B19:C19"/>
    <mergeCell ref="B18:C18"/>
    <mergeCell ref="B17:C17"/>
    <mergeCell ref="B7:B9"/>
    <mergeCell ref="C7:C9"/>
    <mergeCell ref="J6:J7"/>
    <mergeCell ref="I4:J4"/>
    <mergeCell ref="B2:J2"/>
    <mergeCell ref="B3:J3"/>
    <mergeCell ref="D5:H5"/>
    <mergeCell ref="I5:J5"/>
  </mergeCells>
  <phoneticPr fontId="4" type="noConversion"/>
  <conditionalFormatting sqref="D10:J16">
    <cfRule type="cellIs" dxfId="50" priority="3" operator="equal">
      <formula>0</formula>
    </cfRule>
  </conditionalFormatting>
  <conditionalFormatting sqref="H10:H18">
    <cfRule type="cellIs" dxfId="49" priority="1" operator="lessThan">
      <formula>0</formula>
    </cfRule>
  </conditionalFormatting>
  <conditionalFormatting sqref="J10:J16">
    <cfRule type="cellIs" dxfId="48" priority="7" operator="lessThan">
      <formula>0</formula>
    </cfRule>
  </conditionalFormatting>
  <conditionalFormatting sqref="J18">
    <cfRule type="cellIs" dxfId="47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J89"/>
  <sheetViews>
    <sheetView showGridLines="0" zoomScale="90" zoomScaleNormal="90" workbookViewId="0"/>
  </sheetViews>
  <sheetFormatPr defaultColWidth="9.109375" defaultRowHeight="13.8"/>
  <cols>
    <col min="1" max="1" width="1.33203125" style="35" customWidth="1"/>
    <col min="2" max="2" width="15.44140625" style="35" bestFit="1" customWidth="1"/>
    <col min="3" max="3" width="17.88671875" style="35" customWidth="1"/>
    <col min="4" max="9" width="9" style="35" customWidth="1"/>
    <col min="10" max="10" width="11.33203125" style="35" customWidth="1"/>
    <col min="11" max="16384" width="9.109375" style="35"/>
  </cols>
  <sheetData>
    <row r="1" spans="2:10">
      <c r="B1" s="35" t="s">
        <v>7</v>
      </c>
      <c r="E1" s="36"/>
      <c r="J1" s="37">
        <v>46059</v>
      </c>
    </row>
    <row r="2" spans="2:10" ht="14.4" customHeight="1">
      <c r="B2" s="82" t="s">
        <v>19</v>
      </c>
      <c r="C2" s="82"/>
      <c r="D2" s="82"/>
      <c r="E2" s="82"/>
      <c r="F2" s="82"/>
      <c r="G2" s="82"/>
      <c r="H2" s="82"/>
      <c r="I2" s="82"/>
      <c r="J2" s="82"/>
    </row>
    <row r="3" spans="2:10" ht="14.4" customHeight="1" thickBot="1">
      <c r="B3" s="112" t="s">
        <v>20</v>
      </c>
      <c r="C3" s="112"/>
      <c r="D3" s="112"/>
      <c r="E3" s="112"/>
      <c r="F3" s="112"/>
      <c r="G3" s="112"/>
      <c r="H3" s="112"/>
      <c r="I3" s="112"/>
      <c r="J3" s="112"/>
    </row>
    <row r="4" spans="2:10" ht="14.4" customHeight="1">
      <c r="B4" s="104" t="s">
        <v>21</v>
      </c>
      <c r="C4" s="106" t="s">
        <v>1</v>
      </c>
      <c r="D4" s="108" t="s">
        <v>75</v>
      </c>
      <c r="E4" s="109"/>
      <c r="F4" s="109"/>
      <c r="G4" s="109"/>
      <c r="H4" s="81"/>
      <c r="I4" s="80" t="s">
        <v>73</v>
      </c>
      <c r="J4" s="81"/>
    </row>
    <row r="5" spans="2:10" ht="14.4" customHeight="1" thickBot="1">
      <c r="B5" s="105"/>
      <c r="C5" s="107"/>
      <c r="D5" s="84" t="s">
        <v>76</v>
      </c>
      <c r="E5" s="85"/>
      <c r="F5" s="85"/>
      <c r="G5" s="85"/>
      <c r="H5" s="86"/>
      <c r="I5" s="87" t="s">
        <v>74</v>
      </c>
      <c r="J5" s="86"/>
    </row>
    <row r="6" spans="2:10" ht="14.4" customHeight="1">
      <c r="B6" s="105"/>
      <c r="C6" s="107"/>
      <c r="D6" s="100">
        <v>2026</v>
      </c>
      <c r="E6" s="101"/>
      <c r="F6" s="100">
        <v>2025</v>
      </c>
      <c r="G6" s="101"/>
      <c r="H6" s="110" t="s">
        <v>22</v>
      </c>
      <c r="I6" s="78">
        <v>2025</v>
      </c>
      <c r="J6" s="78" t="s">
        <v>95</v>
      </c>
    </row>
    <row r="7" spans="2:10" ht="14.4" customHeight="1" thickBot="1">
      <c r="B7" s="92" t="s">
        <v>21</v>
      </c>
      <c r="C7" s="94" t="s">
        <v>24</v>
      </c>
      <c r="D7" s="102"/>
      <c r="E7" s="103"/>
      <c r="F7" s="102"/>
      <c r="G7" s="103"/>
      <c r="H7" s="111"/>
      <c r="I7" s="79"/>
      <c r="J7" s="79"/>
    </row>
    <row r="8" spans="2:10" ht="14.4" customHeight="1">
      <c r="B8" s="92"/>
      <c r="C8" s="94"/>
      <c r="D8" s="4" t="s">
        <v>25</v>
      </c>
      <c r="E8" s="5" t="s">
        <v>2</v>
      </c>
      <c r="F8" s="4" t="s">
        <v>25</v>
      </c>
      <c r="G8" s="5" t="s">
        <v>2</v>
      </c>
      <c r="H8" s="96" t="s">
        <v>26</v>
      </c>
      <c r="I8" s="6" t="s">
        <v>25</v>
      </c>
      <c r="J8" s="98" t="s">
        <v>96</v>
      </c>
    </row>
    <row r="9" spans="2:10" ht="14.4" customHeight="1" thickBot="1">
      <c r="B9" s="93"/>
      <c r="C9" s="95"/>
      <c r="D9" s="7" t="s">
        <v>27</v>
      </c>
      <c r="E9" s="8" t="s">
        <v>28</v>
      </c>
      <c r="F9" s="7" t="s">
        <v>27</v>
      </c>
      <c r="G9" s="8" t="s">
        <v>28</v>
      </c>
      <c r="H9" s="97"/>
      <c r="I9" s="9" t="s">
        <v>27</v>
      </c>
      <c r="J9" s="99"/>
    </row>
    <row r="10" spans="2:10" ht="14.4" customHeight="1" thickBot="1">
      <c r="B10" s="51"/>
      <c r="C10" s="11" t="s">
        <v>12</v>
      </c>
      <c r="D10" s="12">
        <v>82</v>
      </c>
      <c r="E10" s="13">
        <v>0.4120603015075377</v>
      </c>
      <c r="F10" s="12">
        <v>61</v>
      </c>
      <c r="G10" s="13">
        <v>0.37888198757763975</v>
      </c>
      <c r="H10" s="14">
        <v>0.34426229508196715</v>
      </c>
      <c r="I10" s="12">
        <v>293</v>
      </c>
      <c r="J10" s="14">
        <v>-0.72013651877133111</v>
      </c>
    </row>
    <row r="11" spans="2:10" ht="14.4" customHeight="1" thickBot="1">
      <c r="B11" s="52"/>
      <c r="C11" s="15" t="s">
        <v>9</v>
      </c>
      <c r="D11" s="16">
        <v>36</v>
      </c>
      <c r="E11" s="17">
        <v>0.18090452261306533</v>
      </c>
      <c r="F11" s="16">
        <v>20</v>
      </c>
      <c r="G11" s="17">
        <v>0.12422360248447205</v>
      </c>
      <c r="H11" s="18">
        <v>0.8</v>
      </c>
      <c r="I11" s="16">
        <v>115</v>
      </c>
      <c r="J11" s="18">
        <v>-0.68695652173913047</v>
      </c>
    </row>
    <row r="12" spans="2:10" ht="14.4" customHeight="1" thickBot="1">
      <c r="B12" s="52"/>
      <c r="C12" s="11" t="s">
        <v>4</v>
      </c>
      <c r="D12" s="12">
        <v>33</v>
      </c>
      <c r="E12" s="13">
        <v>0.16582914572864321</v>
      </c>
      <c r="F12" s="12">
        <v>31</v>
      </c>
      <c r="G12" s="13">
        <v>0.19254658385093168</v>
      </c>
      <c r="H12" s="14">
        <v>6.4516129032258007E-2</v>
      </c>
      <c r="I12" s="12">
        <v>81</v>
      </c>
      <c r="J12" s="14">
        <v>-0.59259259259259256</v>
      </c>
    </row>
    <row r="13" spans="2:10" ht="14.4" customHeight="1" thickBot="1">
      <c r="B13" s="52"/>
      <c r="C13" s="53" t="s">
        <v>97</v>
      </c>
      <c r="D13" s="16">
        <v>17</v>
      </c>
      <c r="E13" s="17">
        <v>8.5427135678391955E-2</v>
      </c>
      <c r="F13" s="16">
        <v>3</v>
      </c>
      <c r="G13" s="17">
        <v>1.8633540372670808E-2</v>
      </c>
      <c r="H13" s="18">
        <v>4.666666666666667</v>
      </c>
      <c r="I13" s="16">
        <v>7</v>
      </c>
      <c r="J13" s="18">
        <v>1.4285714285714284</v>
      </c>
    </row>
    <row r="14" spans="2:10" ht="14.4" customHeight="1" thickBot="1">
      <c r="B14" s="52"/>
      <c r="C14" s="54" t="s">
        <v>37</v>
      </c>
      <c r="D14" s="12">
        <v>17</v>
      </c>
      <c r="E14" s="13">
        <v>8.5427135678391955E-2</v>
      </c>
      <c r="F14" s="12">
        <v>11</v>
      </c>
      <c r="G14" s="13">
        <v>6.8322981366459631E-2</v>
      </c>
      <c r="H14" s="14">
        <v>0.54545454545454541</v>
      </c>
      <c r="I14" s="12">
        <v>37</v>
      </c>
      <c r="J14" s="14">
        <v>-0.54054054054054057</v>
      </c>
    </row>
    <row r="15" spans="2:10" ht="14.4" customHeight="1" thickBot="1">
      <c r="B15" s="52"/>
      <c r="C15" s="55" t="s">
        <v>3</v>
      </c>
      <c r="D15" s="16">
        <v>4</v>
      </c>
      <c r="E15" s="17">
        <v>2.0100502512562814E-2</v>
      </c>
      <c r="F15" s="16">
        <v>12</v>
      </c>
      <c r="G15" s="17">
        <v>7.4534161490683232E-2</v>
      </c>
      <c r="H15" s="18">
        <v>-0.66666666666666674</v>
      </c>
      <c r="I15" s="16">
        <v>18</v>
      </c>
      <c r="J15" s="18">
        <v>-0.77777777777777779</v>
      </c>
    </row>
    <row r="16" spans="2:10" ht="14.4" customHeight="1" thickBot="1">
      <c r="B16" s="52"/>
      <c r="C16" s="11" t="s">
        <v>8</v>
      </c>
      <c r="D16" s="12">
        <v>3</v>
      </c>
      <c r="E16" s="13">
        <v>1.507537688442211E-2</v>
      </c>
      <c r="F16" s="12">
        <v>0</v>
      </c>
      <c r="G16" s="13">
        <v>0</v>
      </c>
      <c r="H16" s="14"/>
      <c r="I16" s="12">
        <v>6</v>
      </c>
      <c r="J16" s="14">
        <v>-0.5</v>
      </c>
    </row>
    <row r="17" spans="2:10" ht="14.4" customHeight="1" thickBot="1">
      <c r="B17" s="56"/>
      <c r="C17" s="55" t="s">
        <v>29</v>
      </c>
      <c r="D17" s="16">
        <v>7</v>
      </c>
      <c r="E17" s="17">
        <v>3.5175879396984924E-2</v>
      </c>
      <c r="F17" s="16">
        <v>23</v>
      </c>
      <c r="G17" s="17">
        <v>0.14285714285714285</v>
      </c>
      <c r="H17" s="18">
        <v>-0.69565217391304346</v>
      </c>
      <c r="I17" s="16">
        <v>47</v>
      </c>
      <c r="J17" s="18">
        <v>7.8595317725752512E-2</v>
      </c>
    </row>
    <row r="18" spans="2:10" ht="14.4" customHeight="1" thickBot="1">
      <c r="B18" s="19" t="s">
        <v>5</v>
      </c>
      <c r="C18" s="19" t="s">
        <v>30</v>
      </c>
      <c r="D18" s="20">
        <v>199</v>
      </c>
      <c r="E18" s="21">
        <v>1.0000000000000002</v>
      </c>
      <c r="F18" s="20">
        <v>161</v>
      </c>
      <c r="G18" s="21">
        <v>1.0000000000000002</v>
      </c>
      <c r="H18" s="22">
        <v>0.2360248447204969</v>
      </c>
      <c r="I18" s="20">
        <v>598</v>
      </c>
      <c r="J18" s="21">
        <v>-0.66722408026755853</v>
      </c>
    </row>
    <row r="19" spans="2:10" ht="14.4" customHeight="1" thickBot="1">
      <c r="B19" s="51"/>
      <c r="C19" s="11" t="s">
        <v>8</v>
      </c>
      <c r="D19" s="12">
        <v>423</v>
      </c>
      <c r="E19" s="13">
        <v>0.23190789473684212</v>
      </c>
      <c r="F19" s="12">
        <v>286</v>
      </c>
      <c r="G19" s="13">
        <v>0.20183486238532111</v>
      </c>
      <c r="H19" s="14">
        <v>0.47902097902097895</v>
      </c>
      <c r="I19" s="12">
        <v>469</v>
      </c>
      <c r="J19" s="14">
        <v>-9.8081023454157812E-2</v>
      </c>
    </row>
    <row r="20" spans="2:10" ht="14.4" customHeight="1" thickBot="1">
      <c r="B20" s="52"/>
      <c r="C20" s="15" t="s">
        <v>10</v>
      </c>
      <c r="D20" s="16">
        <v>397</v>
      </c>
      <c r="E20" s="17">
        <v>0.21765350877192982</v>
      </c>
      <c r="F20" s="16">
        <v>311</v>
      </c>
      <c r="G20" s="17">
        <v>0.21947776993648554</v>
      </c>
      <c r="H20" s="18">
        <v>0.27652733118971051</v>
      </c>
      <c r="I20" s="16">
        <v>364</v>
      </c>
      <c r="J20" s="18">
        <v>9.0659340659340559E-2</v>
      </c>
    </row>
    <row r="21" spans="2:10" ht="14.4" customHeight="1" thickBot="1">
      <c r="B21" s="52"/>
      <c r="C21" s="11" t="s">
        <v>3</v>
      </c>
      <c r="D21" s="12">
        <v>288</v>
      </c>
      <c r="E21" s="13">
        <v>0.15789473684210525</v>
      </c>
      <c r="F21" s="12">
        <v>246</v>
      </c>
      <c r="G21" s="13">
        <v>0.17360621030345802</v>
      </c>
      <c r="H21" s="14">
        <v>0.1707317073170731</v>
      </c>
      <c r="I21" s="12">
        <v>268</v>
      </c>
      <c r="J21" s="14">
        <v>7.4626865671641784E-2</v>
      </c>
    </row>
    <row r="22" spans="2:10" ht="14.4" customHeight="1" thickBot="1">
      <c r="B22" s="52"/>
      <c r="C22" s="53" t="s">
        <v>4</v>
      </c>
      <c r="D22" s="16">
        <v>284</v>
      </c>
      <c r="E22" s="17">
        <v>0.15570175438596492</v>
      </c>
      <c r="F22" s="16">
        <v>149</v>
      </c>
      <c r="G22" s="17">
        <v>0.10515172900494002</v>
      </c>
      <c r="H22" s="18">
        <v>0.90604026845637575</v>
      </c>
      <c r="I22" s="16">
        <v>428</v>
      </c>
      <c r="J22" s="18">
        <v>-0.33644859813084116</v>
      </c>
    </row>
    <row r="23" spans="2:10" ht="14.4" customHeight="1" thickBot="1">
      <c r="B23" s="52"/>
      <c r="C23" s="54" t="s">
        <v>9</v>
      </c>
      <c r="D23" s="12">
        <v>219</v>
      </c>
      <c r="E23" s="13">
        <v>0.12006578947368421</v>
      </c>
      <c r="F23" s="12">
        <v>198</v>
      </c>
      <c r="G23" s="13">
        <v>0.13973182780522231</v>
      </c>
      <c r="H23" s="14">
        <v>0.10606060606060597</v>
      </c>
      <c r="I23" s="12">
        <v>361</v>
      </c>
      <c r="J23" s="14">
        <v>-0.39335180055401664</v>
      </c>
    </row>
    <row r="24" spans="2:10" ht="14.4" customHeight="1" thickBot="1">
      <c r="B24" s="52"/>
      <c r="C24" s="55" t="s">
        <v>11</v>
      </c>
      <c r="D24" s="16">
        <v>161</v>
      </c>
      <c r="E24" s="17">
        <v>8.826754385964912E-2</v>
      </c>
      <c r="F24" s="16">
        <v>120</v>
      </c>
      <c r="G24" s="17">
        <v>8.4685956245589278E-2</v>
      </c>
      <c r="H24" s="18">
        <v>0.34166666666666656</v>
      </c>
      <c r="I24" s="16">
        <v>145</v>
      </c>
      <c r="J24" s="18">
        <v>0.1103448275862069</v>
      </c>
    </row>
    <row r="25" spans="2:10" ht="14.4" customHeight="1" thickBot="1">
      <c r="B25" s="52"/>
      <c r="C25" s="11" t="s">
        <v>54</v>
      </c>
      <c r="D25" s="12">
        <v>29</v>
      </c>
      <c r="E25" s="13">
        <v>1.5899122807017545E-2</v>
      </c>
      <c r="F25" s="12">
        <v>28</v>
      </c>
      <c r="G25" s="13">
        <v>1.9760056457304165E-2</v>
      </c>
      <c r="H25" s="14">
        <v>3.5714285714285809E-2</v>
      </c>
      <c r="I25" s="12">
        <v>27</v>
      </c>
      <c r="J25" s="14">
        <v>7.4074074074074181E-2</v>
      </c>
    </row>
    <row r="26" spans="2:10" ht="14.4" customHeight="1" thickBot="1">
      <c r="B26" s="52"/>
      <c r="C26" s="55" t="s">
        <v>12</v>
      </c>
      <c r="D26" s="16">
        <v>22</v>
      </c>
      <c r="E26" s="17">
        <v>1.2061403508771929E-2</v>
      </c>
      <c r="F26" s="16">
        <v>76</v>
      </c>
      <c r="G26" s="17">
        <v>5.3634438955539876E-2</v>
      </c>
      <c r="H26" s="18">
        <v>-0.71052631578947367</v>
      </c>
      <c r="I26" s="16">
        <v>41</v>
      </c>
      <c r="J26" s="18">
        <v>-0.46341463414634143</v>
      </c>
    </row>
    <row r="27" spans="2:10" ht="14.4" customHeight="1" thickBot="1">
      <c r="B27" s="56"/>
      <c r="C27" s="11" t="s">
        <v>29</v>
      </c>
      <c r="D27" s="12">
        <v>1</v>
      </c>
      <c r="E27" s="13">
        <v>5.4824561403508769E-4</v>
      </c>
      <c r="F27" s="12">
        <v>3</v>
      </c>
      <c r="G27" s="13">
        <v>2.1171489061397319E-3</v>
      </c>
      <c r="H27" s="14">
        <v>-0.66666666666666674</v>
      </c>
      <c r="I27" s="12">
        <v>1</v>
      </c>
      <c r="J27" s="14">
        <v>0</v>
      </c>
    </row>
    <row r="28" spans="2:10" ht="14.4" customHeight="1" thickBot="1">
      <c r="B28" s="19" t="s">
        <v>6</v>
      </c>
      <c r="C28" s="19" t="s">
        <v>30</v>
      </c>
      <c r="D28" s="20">
        <v>1824</v>
      </c>
      <c r="E28" s="21">
        <v>0.99999999999999989</v>
      </c>
      <c r="F28" s="20">
        <v>1417</v>
      </c>
      <c r="G28" s="21">
        <v>1</v>
      </c>
      <c r="H28" s="22">
        <v>0.28722653493295702</v>
      </c>
      <c r="I28" s="20">
        <v>2104</v>
      </c>
      <c r="J28" s="21">
        <v>-0.13307984790874527</v>
      </c>
    </row>
    <row r="29" spans="2:10" ht="14.4" customHeight="1" thickBot="1">
      <c r="B29" s="19" t="s">
        <v>44</v>
      </c>
      <c r="C29" s="19" t="s">
        <v>30</v>
      </c>
      <c r="D29" s="20">
        <v>6</v>
      </c>
      <c r="E29" s="21">
        <v>0.99999999999999989</v>
      </c>
      <c r="F29" s="20">
        <v>0</v>
      </c>
      <c r="G29" s="21">
        <v>0</v>
      </c>
      <c r="H29" s="22"/>
      <c r="I29" s="20">
        <v>8</v>
      </c>
      <c r="J29" s="21">
        <v>-0.25</v>
      </c>
    </row>
    <row r="30" spans="2:10" ht="14.4" customHeight="1" thickBot="1">
      <c r="B30" s="88"/>
      <c r="C30" s="89" t="s">
        <v>30</v>
      </c>
      <c r="D30" s="23">
        <v>2029</v>
      </c>
      <c r="E30" s="24">
        <v>1</v>
      </c>
      <c r="F30" s="23">
        <v>1578</v>
      </c>
      <c r="G30" s="24">
        <v>1</v>
      </c>
      <c r="H30" s="25">
        <v>0.28580481622306708</v>
      </c>
      <c r="I30" s="23">
        <v>2710</v>
      </c>
      <c r="J30" s="25">
        <v>-0.25129151291512919</v>
      </c>
    </row>
    <row r="31" spans="2:10" ht="14.4" customHeight="1">
      <c r="B31" s="65" t="s">
        <v>56</v>
      </c>
      <c r="C31" s="26"/>
      <c r="D31" s="1"/>
      <c r="E31" s="1"/>
      <c r="F31" s="1"/>
      <c r="G31" s="1"/>
    </row>
    <row r="32" spans="2:10">
      <c r="B32" s="66" t="s">
        <v>57</v>
      </c>
      <c r="C32" s="1"/>
      <c r="D32" s="1"/>
      <c r="E32" s="1"/>
      <c r="F32" s="1"/>
      <c r="G32" s="1"/>
    </row>
    <row r="34" spans="2:10">
      <c r="B34" s="82" t="s">
        <v>35</v>
      </c>
      <c r="C34" s="82"/>
      <c r="D34" s="82"/>
      <c r="E34" s="82"/>
      <c r="F34" s="82"/>
      <c r="G34" s="82"/>
      <c r="H34" s="82"/>
      <c r="I34" s="82"/>
      <c r="J34" s="82"/>
    </row>
    <row r="35" spans="2:10" ht="14.4" thickBot="1">
      <c r="B35" s="112" t="s">
        <v>36</v>
      </c>
      <c r="C35" s="112"/>
      <c r="D35" s="112"/>
      <c r="E35" s="112"/>
      <c r="F35" s="112"/>
      <c r="G35" s="112"/>
      <c r="H35" s="112"/>
      <c r="I35" s="112"/>
      <c r="J35" s="112"/>
    </row>
    <row r="36" spans="2:10">
      <c r="B36" s="104" t="s">
        <v>21</v>
      </c>
      <c r="C36" s="106" t="s">
        <v>1</v>
      </c>
      <c r="D36" s="108" t="s">
        <v>75</v>
      </c>
      <c r="E36" s="109"/>
      <c r="F36" s="109"/>
      <c r="G36" s="109"/>
      <c r="H36" s="81"/>
      <c r="I36" s="80" t="s">
        <v>73</v>
      </c>
      <c r="J36" s="81"/>
    </row>
    <row r="37" spans="2:10" ht="14.4" thickBot="1">
      <c r="B37" s="105"/>
      <c r="C37" s="107"/>
      <c r="D37" s="84" t="s">
        <v>76</v>
      </c>
      <c r="E37" s="85"/>
      <c r="F37" s="85"/>
      <c r="G37" s="85"/>
      <c r="H37" s="86"/>
      <c r="I37" s="87" t="s">
        <v>74</v>
      </c>
      <c r="J37" s="86"/>
    </row>
    <row r="38" spans="2:10" ht="13.95" customHeight="1">
      <c r="B38" s="105"/>
      <c r="C38" s="107"/>
      <c r="D38" s="100">
        <v>2026</v>
      </c>
      <c r="E38" s="101"/>
      <c r="F38" s="100">
        <v>2025</v>
      </c>
      <c r="G38" s="101"/>
      <c r="H38" s="110" t="s">
        <v>22</v>
      </c>
      <c r="I38" s="78">
        <v>2025</v>
      </c>
      <c r="J38" s="78" t="s">
        <v>95</v>
      </c>
    </row>
    <row r="39" spans="2:10" ht="14.4" thickBot="1">
      <c r="B39" s="92" t="s">
        <v>21</v>
      </c>
      <c r="C39" s="94" t="s">
        <v>24</v>
      </c>
      <c r="D39" s="102"/>
      <c r="E39" s="103"/>
      <c r="F39" s="102"/>
      <c r="G39" s="103"/>
      <c r="H39" s="111"/>
      <c r="I39" s="79"/>
      <c r="J39" s="79"/>
    </row>
    <row r="40" spans="2:10" ht="13.95" customHeight="1">
      <c r="B40" s="92"/>
      <c r="C40" s="94"/>
      <c r="D40" s="4" t="s">
        <v>25</v>
      </c>
      <c r="E40" s="5" t="s">
        <v>2</v>
      </c>
      <c r="F40" s="4" t="s">
        <v>25</v>
      </c>
      <c r="G40" s="5" t="s">
        <v>2</v>
      </c>
      <c r="H40" s="96" t="s">
        <v>26</v>
      </c>
      <c r="I40" s="6" t="s">
        <v>25</v>
      </c>
      <c r="J40" s="98" t="s">
        <v>96</v>
      </c>
    </row>
    <row r="41" spans="2:10" ht="27" thickBot="1">
      <c r="B41" s="93"/>
      <c r="C41" s="95"/>
      <c r="D41" s="7" t="s">
        <v>27</v>
      </c>
      <c r="E41" s="8" t="s">
        <v>28</v>
      </c>
      <c r="F41" s="7" t="s">
        <v>27</v>
      </c>
      <c r="G41" s="8" t="s">
        <v>28</v>
      </c>
      <c r="H41" s="97"/>
      <c r="I41" s="9" t="s">
        <v>27</v>
      </c>
      <c r="J41" s="99"/>
    </row>
    <row r="42" spans="2:10" ht="14.4" hidden="1" thickBot="1">
      <c r="B42" s="57"/>
      <c r="C42" s="11" t="s">
        <v>12</v>
      </c>
      <c r="D42" s="12"/>
      <c r="E42" s="13"/>
      <c r="F42" s="12"/>
      <c r="G42" s="13"/>
      <c r="H42" s="14"/>
      <c r="I42" s="12"/>
      <c r="J42" s="14"/>
    </row>
    <row r="43" spans="2:10" ht="14.4" hidden="1" thickBot="1">
      <c r="B43" s="57"/>
      <c r="C43" s="62" t="s">
        <v>4</v>
      </c>
      <c r="D43" s="12"/>
      <c r="E43" s="13"/>
      <c r="F43" s="12">
        <v>0</v>
      </c>
      <c r="G43" s="13">
        <v>0</v>
      </c>
      <c r="H43" s="14"/>
      <c r="I43" s="12"/>
      <c r="J43" s="14"/>
    </row>
    <row r="44" spans="2:10" ht="14.4" thickBot="1">
      <c r="B44" s="19" t="s">
        <v>5</v>
      </c>
      <c r="C44" s="19" t="s">
        <v>30</v>
      </c>
      <c r="D44" s="20">
        <v>0</v>
      </c>
      <c r="E44" s="21">
        <v>0</v>
      </c>
      <c r="F44" s="20">
        <v>0</v>
      </c>
      <c r="G44" s="21">
        <v>0</v>
      </c>
      <c r="H44" s="22">
        <v>0</v>
      </c>
      <c r="I44" s="20">
        <v>0</v>
      </c>
      <c r="J44" s="21">
        <v>0</v>
      </c>
    </row>
    <row r="45" spans="2:10" ht="14.4" thickBot="1">
      <c r="B45" s="51"/>
      <c r="C45" s="11" t="s">
        <v>10</v>
      </c>
      <c r="D45" s="12">
        <v>349</v>
      </c>
      <c r="E45" s="13">
        <v>0.23066754791804361</v>
      </c>
      <c r="F45" s="12">
        <v>233</v>
      </c>
      <c r="G45" s="13">
        <v>0.21514312096029548</v>
      </c>
      <c r="H45" s="14">
        <v>0.49785407725321895</v>
      </c>
      <c r="I45" s="12">
        <v>206</v>
      </c>
      <c r="J45" s="14">
        <v>0.69417475728155331</v>
      </c>
    </row>
    <row r="46" spans="2:10" ht="14.4" thickBot="1">
      <c r="B46" s="52"/>
      <c r="C46" s="15" t="s">
        <v>8</v>
      </c>
      <c r="D46" s="16">
        <v>345</v>
      </c>
      <c r="E46" s="17">
        <v>0.2280237937871778</v>
      </c>
      <c r="F46" s="16">
        <v>244</v>
      </c>
      <c r="G46" s="17">
        <v>0.22530009233610343</v>
      </c>
      <c r="H46" s="18">
        <v>0.41393442622950816</v>
      </c>
      <c r="I46" s="16">
        <v>342</v>
      </c>
      <c r="J46" s="18">
        <v>8.7719298245614308E-3</v>
      </c>
    </row>
    <row r="47" spans="2:10" ht="14.4" thickBot="1">
      <c r="B47" s="52"/>
      <c r="C47" s="11" t="s">
        <v>3</v>
      </c>
      <c r="D47" s="12">
        <v>246</v>
      </c>
      <c r="E47" s="13">
        <v>0.16259087904824851</v>
      </c>
      <c r="F47" s="12">
        <v>214</v>
      </c>
      <c r="G47" s="13">
        <v>0.19759926131117267</v>
      </c>
      <c r="H47" s="14">
        <v>0.14953271028037385</v>
      </c>
      <c r="I47" s="12">
        <v>188</v>
      </c>
      <c r="J47" s="14">
        <v>0.3085106382978724</v>
      </c>
    </row>
    <row r="48" spans="2:10" ht="14.4" thickBot="1">
      <c r="B48" s="52"/>
      <c r="C48" s="53" t="s">
        <v>4</v>
      </c>
      <c r="D48" s="16">
        <v>235</v>
      </c>
      <c r="E48" s="17">
        <v>0.15532055518836749</v>
      </c>
      <c r="F48" s="16">
        <v>94</v>
      </c>
      <c r="G48" s="17">
        <v>8.6795937211449681E-2</v>
      </c>
      <c r="H48" s="18">
        <v>1.5</v>
      </c>
      <c r="I48" s="16">
        <v>290</v>
      </c>
      <c r="J48" s="18">
        <v>-0.18965517241379315</v>
      </c>
    </row>
    <row r="49" spans="2:10" ht="14.4" thickBot="1">
      <c r="B49" s="52"/>
      <c r="C49" s="54" t="s">
        <v>9</v>
      </c>
      <c r="D49" s="12">
        <v>180</v>
      </c>
      <c r="E49" s="13">
        <v>0.11896893588896233</v>
      </c>
      <c r="F49" s="12">
        <v>134</v>
      </c>
      <c r="G49" s="13">
        <v>0.12373037857802401</v>
      </c>
      <c r="H49" s="14">
        <v>0.34328358208955234</v>
      </c>
      <c r="I49" s="12">
        <v>276</v>
      </c>
      <c r="J49" s="14">
        <v>-0.34782608695652173</v>
      </c>
    </row>
    <row r="50" spans="2:10" ht="14.4" thickBot="1">
      <c r="B50" s="52"/>
      <c r="C50" s="55" t="s">
        <v>11</v>
      </c>
      <c r="D50" s="16">
        <v>114</v>
      </c>
      <c r="E50" s="17">
        <v>7.534699272967614E-2</v>
      </c>
      <c r="F50" s="16">
        <v>90</v>
      </c>
      <c r="G50" s="17">
        <v>8.3102493074792241E-2</v>
      </c>
      <c r="H50" s="18">
        <v>0.26666666666666661</v>
      </c>
      <c r="I50" s="16">
        <v>75</v>
      </c>
      <c r="J50" s="18">
        <v>0.52</v>
      </c>
    </row>
    <row r="51" spans="2:10" ht="14.4" thickBot="1">
      <c r="B51" s="52"/>
      <c r="C51" s="11" t="s">
        <v>54</v>
      </c>
      <c r="D51" s="12">
        <v>29</v>
      </c>
      <c r="E51" s="13">
        <v>1.9167217448777262E-2</v>
      </c>
      <c r="F51" s="12">
        <v>26</v>
      </c>
      <c r="G51" s="13">
        <v>2.4007386888273315E-2</v>
      </c>
      <c r="H51" s="14">
        <v>0.11538461538461542</v>
      </c>
      <c r="I51" s="12">
        <v>27</v>
      </c>
      <c r="J51" s="14">
        <v>7.4074074074074181E-2</v>
      </c>
    </row>
    <row r="52" spans="2:10" ht="14.4" thickBot="1">
      <c r="B52" s="52"/>
      <c r="C52" s="55" t="s">
        <v>12</v>
      </c>
      <c r="D52" s="16">
        <v>13</v>
      </c>
      <c r="E52" s="17">
        <v>8.5922009253139465E-3</v>
      </c>
      <c r="F52" s="16">
        <v>48</v>
      </c>
      <c r="G52" s="17">
        <v>4.4321329639889197E-2</v>
      </c>
      <c r="H52" s="18">
        <v>-0.72916666666666674</v>
      </c>
      <c r="I52" s="16">
        <v>15</v>
      </c>
      <c r="J52" s="18">
        <v>-0.1333333333333333</v>
      </c>
    </row>
    <row r="53" spans="2:10" ht="14.4" thickBot="1">
      <c r="B53" s="56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</row>
    <row r="54" spans="2:10" ht="14.4" thickBot="1">
      <c r="B54" s="19" t="s">
        <v>6</v>
      </c>
      <c r="C54" s="19" t="s">
        <v>30</v>
      </c>
      <c r="D54" s="20">
        <v>1511</v>
      </c>
      <c r="E54" s="21">
        <v>0.99867812293456715</v>
      </c>
      <c r="F54" s="20">
        <v>1083</v>
      </c>
      <c r="G54" s="21">
        <v>1</v>
      </c>
      <c r="H54" s="22">
        <v>0.39519852262234534</v>
      </c>
      <c r="I54" s="20">
        <v>1419</v>
      </c>
      <c r="J54" s="21">
        <v>6.4834390415785759E-2</v>
      </c>
    </row>
    <row r="55" spans="2:10" ht="14.4" thickBot="1">
      <c r="B55" s="19" t="s">
        <v>44</v>
      </c>
      <c r="C55" s="61" t="s">
        <v>30</v>
      </c>
      <c r="D55" s="20">
        <v>2</v>
      </c>
      <c r="E55" s="21">
        <v>1</v>
      </c>
      <c r="F55" s="20">
        <v>0</v>
      </c>
      <c r="G55" s="21">
        <v>1</v>
      </c>
      <c r="H55" s="22"/>
      <c r="I55" s="20">
        <v>4</v>
      </c>
      <c r="J55" s="21">
        <v>-0.5</v>
      </c>
    </row>
    <row r="56" spans="2:10" ht="14.4" thickBot="1">
      <c r="B56" s="113" t="s">
        <v>30</v>
      </c>
      <c r="C56" s="114" t="s">
        <v>30</v>
      </c>
      <c r="D56" s="23">
        <v>1513</v>
      </c>
      <c r="E56" s="24">
        <v>1</v>
      </c>
      <c r="F56" s="23">
        <v>1083</v>
      </c>
      <c r="G56" s="24">
        <v>1</v>
      </c>
      <c r="H56" s="25">
        <v>0.39704524469067404</v>
      </c>
      <c r="I56" s="23">
        <v>1423</v>
      </c>
      <c r="J56" s="25">
        <v>6.324666198172868E-2</v>
      </c>
    </row>
    <row r="57" spans="2:10">
      <c r="B57" s="58" t="s">
        <v>39</v>
      </c>
      <c r="C57" s="28"/>
      <c r="D57" s="28"/>
      <c r="E57" s="28"/>
      <c r="F57" s="28"/>
      <c r="G57" s="28"/>
      <c r="H57" s="28"/>
      <c r="I57" s="28"/>
      <c r="J57" s="28"/>
    </row>
    <row r="58" spans="2:10">
      <c r="B58" s="28"/>
      <c r="C58" s="28"/>
      <c r="D58" s="28"/>
      <c r="E58" s="28"/>
      <c r="F58" s="28"/>
      <c r="G58" s="28"/>
      <c r="H58" s="28"/>
      <c r="I58" s="74"/>
      <c r="J58" s="28"/>
    </row>
    <row r="59" spans="2:10">
      <c r="B59" s="82" t="s">
        <v>42</v>
      </c>
      <c r="C59" s="82"/>
      <c r="D59" s="82"/>
      <c r="E59" s="82"/>
      <c r="F59" s="82"/>
      <c r="G59" s="82"/>
      <c r="H59" s="82"/>
      <c r="I59" s="82"/>
      <c r="J59" s="82"/>
    </row>
    <row r="60" spans="2:10" ht="14.4" thickBot="1">
      <c r="B60" s="112" t="s">
        <v>43</v>
      </c>
      <c r="C60" s="112"/>
      <c r="D60" s="112"/>
      <c r="E60" s="112"/>
      <c r="F60" s="112"/>
      <c r="G60" s="112"/>
      <c r="H60" s="112"/>
      <c r="I60" s="112"/>
      <c r="J60" s="112"/>
    </row>
    <row r="61" spans="2:10">
      <c r="B61" s="104" t="s">
        <v>21</v>
      </c>
      <c r="C61" s="106" t="s">
        <v>1</v>
      </c>
      <c r="D61" s="108" t="s">
        <v>75</v>
      </c>
      <c r="E61" s="109"/>
      <c r="F61" s="109"/>
      <c r="G61" s="109"/>
      <c r="H61" s="81"/>
      <c r="I61" s="80" t="s">
        <v>73</v>
      </c>
      <c r="J61" s="81"/>
    </row>
    <row r="62" spans="2:10" ht="14.4" thickBot="1">
      <c r="B62" s="105"/>
      <c r="C62" s="107"/>
      <c r="D62" s="84" t="s">
        <v>76</v>
      </c>
      <c r="E62" s="85"/>
      <c r="F62" s="85"/>
      <c r="G62" s="85"/>
      <c r="H62" s="86"/>
      <c r="I62" s="87" t="s">
        <v>74</v>
      </c>
      <c r="J62" s="86"/>
    </row>
    <row r="63" spans="2:10" ht="15" customHeight="1">
      <c r="B63" s="105"/>
      <c r="C63" s="107"/>
      <c r="D63" s="100">
        <v>2026</v>
      </c>
      <c r="E63" s="101"/>
      <c r="F63" s="100">
        <v>2025</v>
      </c>
      <c r="G63" s="101"/>
      <c r="H63" s="110" t="s">
        <v>22</v>
      </c>
      <c r="I63" s="78">
        <v>2025</v>
      </c>
      <c r="J63" s="78" t="s">
        <v>95</v>
      </c>
    </row>
    <row r="64" spans="2:10" ht="14.4" customHeight="1" thickBot="1">
      <c r="B64" s="92" t="s">
        <v>21</v>
      </c>
      <c r="C64" s="94" t="s">
        <v>24</v>
      </c>
      <c r="D64" s="102"/>
      <c r="E64" s="103"/>
      <c r="F64" s="102"/>
      <c r="G64" s="103"/>
      <c r="H64" s="111"/>
      <c r="I64" s="79"/>
      <c r="J64" s="79"/>
    </row>
    <row r="65" spans="2:10" ht="15" customHeight="1">
      <c r="B65" s="92"/>
      <c r="C65" s="94"/>
      <c r="D65" s="4" t="s">
        <v>25</v>
      </c>
      <c r="E65" s="5" t="s">
        <v>2</v>
      </c>
      <c r="F65" s="4" t="s">
        <v>25</v>
      </c>
      <c r="G65" s="5" t="s">
        <v>2</v>
      </c>
      <c r="H65" s="96" t="s">
        <v>26</v>
      </c>
      <c r="I65" s="6" t="s">
        <v>25</v>
      </c>
      <c r="J65" s="98" t="s">
        <v>96</v>
      </c>
    </row>
    <row r="66" spans="2:10" ht="14.25" customHeight="1" thickBot="1">
      <c r="B66" s="93"/>
      <c r="C66" s="95"/>
      <c r="D66" s="7" t="s">
        <v>27</v>
      </c>
      <c r="E66" s="8" t="s">
        <v>28</v>
      </c>
      <c r="F66" s="7" t="s">
        <v>27</v>
      </c>
      <c r="G66" s="8" t="s">
        <v>28</v>
      </c>
      <c r="H66" s="97"/>
      <c r="I66" s="9" t="s">
        <v>27</v>
      </c>
      <c r="J66" s="99"/>
    </row>
    <row r="67" spans="2:10" ht="14.4" thickBot="1">
      <c r="B67" s="51"/>
      <c r="C67" s="11" t="s">
        <v>12</v>
      </c>
      <c r="D67" s="12">
        <v>82</v>
      </c>
      <c r="E67" s="13">
        <v>0.4120603015075377</v>
      </c>
      <c r="F67" s="12">
        <v>61</v>
      </c>
      <c r="G67" s="13">
        <v>0.37888198757763975</v>
      </c>
      <c r="H67" s="14">
        <v>0.34426229508196715</v>
      </c>
      <c r="I67" s="12">
        <v>293</v>
      </c>
      <c r="J67" s="14">
        <v>-0.72013651877133111</v>
      </c>
    </row>
    <row r="68" spans="2:10" ht="14.4" thickBot="1">
      <c r="B68" s="52"/>
      <c r="C68" s="15" t="s">
        <v>9</v>
      </c>
      <c r="D68" s="16">
        <v>36</v>
      </c>
      <c r="E68" s="17">
        <v>0.18090452261306533</v>
      </c>
      <c r="F68" s="16">
        <v>20</v>
      </c>
      <c r="G68" s="17">
        <v>0.12422360248447205</v>
      </c>
      <c r="H68" s="18">
        <v>0.8</v>
      </c>
      <c r="I68" s="16">
        <v>115</v>
      </c>
      <c r="J68" s="18">
        <v>-0.68695652173913047</v>
      </c>
    </row>
    <row r="69" spans="2:10" ht="14.4" thickBot="1">
      <c r="B69" s="52"/>
      <c r="C69" s="11" t="s">
        <v>4</v>
      </c>
      <c r="D69" s="12">
        <v>33</v>
      </c>
      <c r="E69" s="13">
        <v>0.16582914572864321</v>
      </c>
      <c r="F69" s="12">
        <v>31</v>
      </c>
      <c r="G69" s="13">
        <v>0.19254658385093168</v>
      </c>
      <c r="H69" s="14">
        <v>6.4516129032258007E-2</v>
      </c>
      <c r="I69" s="12"/>
      <c r="J69" s="14"/>
    </row>
    <row r="70" spans="2:10" ht="14.4" customHeight="1" thickBot="1">
      <c r="B70" s="52"/>
      <c r="C70" s="53" t="s">
        <v>97</v>
      </c>
      <c r="D70" s="16">
        <v>17</v>
      </c>
      <c r="E70" s="17">
        <v>8.5427135678391955E-2</v>
      </c>
      <c r="F70" s="16">
        <v>3</v>
      </c>
      <c r="G70" s="17">
        <v>1.8633540372670808E-2</v>
      </c>
      <c r="H70" s="18">
        <v>4.666666666666667</v>
      </c>
      <c r="I70" s="16"/>
      <c r="J70" s="18"/>
    </row>
    <row r="71" spans="2:10" ht="14.4" customHeight="1" thickBot="1">
      <c r="B71" s="52"/>
      <c r="C71" s="54" t="s">
        <v>37</v>
      </c>
      <c r="D71" s="12">
        <v>17</v>
      </c>
      <c r="E71" s="13">
        <v>8.5427135678391955E-2</v>
      </c>
      <c r="F71" s="12">
        <v>11</v>
      </c>
      <c r="G71" s="13">
        <v>6.8322981366459631E-2</v>
      </c>
      <c r="H71" s="14">
        <v>0.54545454545454541</v>
      </c>
      <c r="I71" s="12">
        <v>37</v>
      </c>
      <c r="J71" s="14">
        <v>-0.54054054054054057</v>
      </c>
    </row>
    <row r="72" spans="2:10" ht="14.4" customHeight="1" thickBot="1">
      <c r="B72" s="52"/>
      <c r="C72" s="55" t="s">
        <v>3</v>
      </c>
      <c r="D72" s="16">
        <v>4</v>
      </c>
      <c r="E72" s="17">
        <v>2.0100502512562814E-2</v>
      </c>
      <c r="F72" s="16">
        <v>12</v>
      </c>
      <c r="G72" s="17">
        <v>7.4534161490683232E-2</v>
      </c>
      <c r="H72" s="18">
        <v>-0.66666666666666674</v>
      </c>
      <c r="I72" s="16">
        <v>18</v>
      </c>
      <c r="J72" s="18">
        <v>-0.77777777777777779</v>
      </c>
    </row>
    <row r="73" spans="2:10" ht="14.4" customHeight="1" thickBot="1">
      <c r="B73" s="52"/>
      <c r="C73" s="11" t="s">
        <v>8</v>
      </c>
      <c r="D73" s="12">
        <v>3</v>
      </c>
      <c r="E73" s="13">
        <v>1.507537688442211E-2</v>
      </c>
      <c r="F73" s="12">
        <v>0</v>
      </c>
      <c r="G73" s="13">
        <v>0</v>
      </c>
      <c r="H73" s="14"/>
      <c r="I73" s="12">
        <v>6</v>
      </c>
      <c r="J73" s="14">
        <v>-0.5</v>
      </c>
    </row>
    <row r="74" spans="2:10" ht="14.4" thickBot="1">
      <c r="B74" s="52"/>
      <c r="C74" s="55" t="s">
        <v>29</v>
      </c>
      <c r="D74" s="16">
        <v>7</v>
      </c>
      <c r="E74" s="17">
        <v>3.5175879396984924E-2</v>
      </c>
      <c r="F74" s="16">
        <v>23</v>
      </c>
      <c r="G74" s="17">
        <v>0.14285714285714285</v>
      </c>
      <c r="H74" s="18">
        <v>-0.69565217391304346</v>
      </c>
      <c r="I74" s="16">
        <v>41</v>
      </c>
      <c r="J74" s="18">
        <v>-0.82926829268292679</v>
      </c>
    </row>
    <row r="75" spans="2:10" ht="15" customHeight="1" thickBot="1">
      <c r="B75" s="19" t="s">
        <v>5</v>
      </c>
      <c r="C75" s="19" t="s">
        <v>30</v>
      </c>
      <c r="D75" s="20">
        <v>199</v>
      </c>
      <c r="E75" s="21">
        <v>1.0000000000000002</v>
      </c>
      <c r="F75" s="20">
        <v>161</v>
      </c>
      <c r="G75" s="21">
        <v>1.0000000000000002</v>
      </c>
      <c r="H75" s="22">
        <v>0.2360248447204969</v>
      </c>
      <c r="I75" s="20">
        <v>510</v>
      </c>
      <c r="J75" s="21">
        <v>-13.975411358828779</v>
      </c>
    </row>
    <row r="76" spans="2:10" ht="14.4" thickBot="1">
      <c r="B76" s="51"/>
      <c r="C76" s="11" t="s">
        <v>8</v>
      </c>
      <c r="D76" s="12">
        <v>78</v>
      </c>
      <c r="E76" s="13">
        <v>0.24920127795527156</v>
      </c>
      <c r="F76" s="12">
        <v>42</v>
      </c>
      <c r="G76" s="13">
        <v>0.12574850299401197</v>
      </c>
      <c r="H76" s="14">
        <v>0.85714285714285721</v>
      </c>
      <c r="I76" s="12">
        <v>127</v>
      </c>
      <c r="J76" s="14">
        <v>-0.38582677165354329</v>
      </c>
    </row>
    <row r="77" spans="2:10" ht="15" customHeight="1" thickBot="1">
      <c r="B77" s="52"/>
      <c r="C77" s="15" t="s">
        <v>4</v>
      </c>
      <c r="D77" s="16">
        <v>49</v>
      </c>
      <c r="E77" s="17">
        <v>0.15654952076677317</v>
      </c>
      <c r="F77" s="16">
        <v>55</v>
      </c>
      <c r="G77" s="17">
        <v>0.16467065868263472</v>
      </c>
      <c r="H77" s="18">
        <v>-0.10909090909090913</v>
      </c>
      <c r="I77" s="16">
        <v>138</v>
      </c>
      <c r="J77" s="18">
        <v>-0.64492753623188404</v>
      </c>
    </row>
    <row r="78" spans="2:10" ht="14.4" thickBot="1">
      <c r="B78" s="52"/>
      <c r="C78" s="11" t="s">
        <v>10</v>
      </c>
      <c r="D78" s="12">
        <v>48</v>
      </c>
      <c r="E78" s="13">
        <v>0.15335463258785942</v>
      </c>
      <c r="F78" s="12">
        <v>78</v>
      </c>
      <c r="G78" s="13">
        <v>0.23353293413173654</v>
      </c>
      <c r="H78" s="14">
        <v>-0.38461538461538458</v>
      </c>
      <c r="I78" s="12">
        <v>158</v>
      </c>
      <c r="J78" s="14">
        <v>-0.69620253164556956</v>
      </c>
    </row>
    <row r="79" spans="2:10" ht="15" customHeight="1" thickBot="1">
      <c r="B79" s="52"/>
      <c r="C79" s="53" t="s">
        <v>11</v>
      </c>
      <c r="D79" s="16">
        <v>47</v>
      </c>
      <c r="E79" s="17">
        <v>0.15015974440894569</v>
      </c>
      <c r="F79" s="16">
        <v>30</v>
      </c>
      <c r="G79" s="17">
        <v>8.9820359281437126E-2</v>
      </c>
      <c r="H79" s="18">
        <v>0.56666666666666665</v>
      </c>
      <c r="I79" s="16">
        <v>70</v>
      </c>
      <c r="J79" s="18">
        <v>-0.32857142857142863</v>
      </c>
    </row>
    <row r="80" spans="2:10" ht="14.4" thickBot="1">
      <c r="B80" s="52"/>
      <c r="C80" s="54" t="s">
        <v>3</v>
      </c>
      <c r="D80" s="12">
        <v>42</v>
      </c>
      <c r="E80" s="13">
        <v>0.13418530351437699</v>
      </c>
      <c r="F80" s="12">
        <v>32</v>
      </c>
      <c r="G80" s="13">
        <v>9.580838323353294E-2</v>
      </c>
      <c r="H80" s="14">
        <v>0.3125</v>
      </c>
      <c r="I80" s="12">
        <v>80</v>
      </c>
      <c r="J80" s="14">
        <v>-0.47499999999999998</v>
      </c>
    </row>
    <row r="81" spans="2:10" ht="15" customHeight="1" thickBot="1">
      <c r="B81" s="52"/>
      <c r="C81" s="55" t="s">
        <v>9</v>
      </c>
      <c r="D81" s="16">
        <v>39</v>
      </c>
      <c r="E81" s="17">
        <v>0.12460063897763578</v>
      </c>
      <c r="F81" s="16">
        <v>64</v>
      </c>
      <c r="G81" s="17">
        <v>0.19161676646706588</v>
      </c>
      <c r="H81" s="18">
        <v>-0.390625</v>
      </c>
      <c r="I81" s="16">
        <v>85</v>
      </c>
      <c r="J81" s="18">
        <v>-0.54117647058823537</v>
      </c>
    </row>
    <row r="82" spans="2:10" ht="15" customHeight="1" thickBot="1">
      <c r="B82" s="52"/>
      <c r="C82" s="11" t="s">
        <v>12</v>
      </c>
      <c r="D82" s="12">
        <v>9</v>
      </c>
      <c r="E82" s="13">
        <v>2.8753993610223641E-2</v>
      </c>
      <c r="F82" s="12">
        <v>28</v>
      </c>
      <c r="G82" s="13">
        <v>8.3832335329341312E-2</v>
      </c>
      <c r="H82" s="14">
        <v>-0.6785714285714286</v>
      </c>
      <c r="I82" s="12">
        <v>26</v>
      </c>
      <c r="J82" s="14">
        <v>-0.65384615384615385</v>
      </c>
    </row>
    <row r="83" spans="2:10" ht="15" customHeight="1" thickBot="1">
      <c r="B83" s="52"/>
      <c r="C83" s="55" t="s">
        <v>29</v>
      </c>
      <c r="D83" s="16">
        <v>1</v>
      </c>
      <c r="E83" s="17">
        <v>3.1948881789137379E-3</v>
      </c>
      <c r="F83" s="16">
        <v>5</v>
      </c>
      <c r="G83" s="17">
        <v>1.4970059880239521E-2</v>
      </c>
      <c r="H83" s="18">
        <v>-0.8</v>
      </c>
      <c r="I83" s="16">
        <v>1</v>
      </c>
      <c r="J83" s="18">
        <v>0</v>
      </c>
    </row>
    <row r="84" spans="2:10" ht="15" customHeight="1" thickBot="1">
      <c r="B84" s="19" t="s">
        <v>6</v>
      </c>
      <c r="C84" s="19" t="s">
        <v>30</v>
      </c>
      <c r="D84" s="20">
        <v>313</v>
      </c>
      <c r="E84" s="21">
        <v>1</v>
      </c>
      <c r="F84" s="20">
        <v>334</v>
      </c>
      <c r="G84" s="21">
        <v>1</v>
      </c>
      <c r="H84" s="22">
        <v>-6.2874251497005984E-2</v>
      </c>
      <c r="I84" s="20">
        <v>685</v>
      </c>
      <c r="J84" s="21">
        <v>-0.54306569343065692</v>
      </c>
    </row>
    <row r="85" spans="2:10" ht="14.4" thickBot="1">
      <c r="B85" s="19" t="s">
        <v>44</v>
      </c>
      <c r="C85" s="19" t="s">
        <v>30</v>
      </c>
      <c r="D85" s="20">
        <v>4</v>
      </c>
      <c r="E85" s="21">
        <v>1</v>
      </c>
      <c r="F85" s="20">
        <v>0</v>
      </c>
      <c r="G85" s="21">
        <v>1</v>
      </c>
      <c r="H85" s="22"/>
      <c r="I85" s="20">
        <v>4</v>
      </c>
      <c r="J85" s="21">
        <v>0</v>
      </c>
    </row>
    <row r="86" spans="2:10" ht="15" customHeight="1" thickBot="1">
      <c r="B86" s="88"/>
      <c r="C86" s="89" t="s">
        <v>30</v>
      </c>
      <c r="D86" s="23">
        <v>516</v>
      </c>
      <c r="E86" s="24">
        <v>1</v>
      </c>
      <c r="F86" s="23">
        <v>495</v>
      </c>
      <c r="G86" s="24">
        <v>1</v>
      </c>
      <c r="H86" s="25">
        <v>4.2424242424242475E-2</v>
      </c>
      <c r="I86" s="23">
        <v>1287</v>
      </c>
      <c r="J86" s="25">
        <v>-0.5990675990675991</v>
      </c>
    </row>
    <row r="87" spans="2:10">
      <c r="B87" s="58" t="s">
        <v>39</v>
      </c>
      <c r="C87" s="28"/>
      <c r="D87" s="28"/>
      <c r="E87" s="28"/>
      <c r="F87" s="28"/>
      <c r="G87" s="28"/>
      <c r="H87" s="28"/>
      <c r="I87" s="28"/>
      <c r="J87" s="28"/>
    </row>
    <row r="89" spans="2:10">
      <c r="I89" s="73"/>
    </row>
  </sheetData>
  <mergeCells count="54">
    <mergeCell ref="B2:J2"/>
    <mergeCell ref="B3:J3"/>
    <mergeCell ref="B34:J34"/>
    <mergeCell ref="B35:J35"/>
    <mergeCell ref="B59:J59"/>
    <mergeCell ref="B39:B41"/>
    <mergeCell ref="C39:C41"/>
    <mergeCell ref="B4:B6"/>
    <mergeCell ref="C4:C6"/>
    <mergeCell ref="H6:H7"/>
    <mergeCell ref="D4:H4"/>
    <mergeCell ref="I4:J4"/>
    <mergeCell ref="B7:B9"/>
    <mergeCell ref="H38:H39"/>
    <mergeCell ref="I38:I39"/>
    <mergeCell ref="J38:J39"/>
    <mergeCell ref="B36:B38"/>
    <mergeCell ref="C36:C38"/>
    <mergeCell ref="D36:H36"/>
    <mergeCell ref="I36:J36"/>
    <mergeCell ref="D37:H37"/>
    <mergeCell ref="I37:J37"/>
    <mergeCell ref="B30:C30"/>
    <mergeCell ref="I6:I7"/>
    <mergeCell ref="J6:J7"/>
    <mergeCell ref="C7:C9"/>
    <mergeCell ref="B61:B63"/>
    <mergeCell ref="C61:C63"/>
    <mergeCell ref="D61:H61"/>
    <mergeCell ref="I61:J61"/>
    <mergeCell ref="D62:H62"/>
    <mergeCell ref="I62:J62"/>
    <mergeCell ref="B60:J60"/>
    <mergeCell ref="H40:H41"/>
    <mergeCell ref="J40:J41"/>
    <mergeCell ref="B56:C56"/>
    <mergeCell ref="D38:E39"/>
    <mergeCell ref="F38:G39"/>
    <mergeCell ref="D6:E7"/>
    <mergeCell ref="H8:H9"/>
    <mergeCell ref="J8:J9"/>
    <mergeCell ref="I5:J5"/>
    <mergeCell ref="F6:G7"/>
    <mergeCell ref="D5:H5"/>
    <mergeCell ref="B86:C86"/>
    <mergeCell ref="B64:B66"/>
    <mergeCell ref="C64:C66"/>
    <mergeCell ref="H65:H66"/>
    <mergeCell ref="J65:J66"/>
    <mergeCell ref="F63:G64"/>
    <mergeCell ref="H63:H64"/>
    <mergeCell ref="I63:I64"/>
    <mergeCell ref="J63:J64"/>
    <mergeCell ref="D63:E64"/>
  </mergeCells>
  <phoneticPr fontId="4" type="noConversion"/>
  <conditionalFormatting sqref="D10:J17">
    <cfRule type="cellIs" dxfId="46" priority="37" operator="equal">
      <formula>0</formula>
    </cfRule>
  </conditionalFormatting>
  <conditionalFormatting sqref="D19:J27">
    <cfRule type="cellIs" dxfId="45" priority="42" operator="equal">
      <formula>0</formula>
    </cfRule>
  </conditionalFormatting>
  <conditionalFormatting sqref="D42:J43">
    <cfRule type="cellIs" dxfId="44" priority="32" operator="equal">
      <formula>0</formula>
    </cfRule>
  </conditionalFormatting>
  <conditionalFormatting sqref="D45:J53">
    <cfRule type="cellIs" dxfId="43" priority="21" operator="equal">
      <formula>0</formula>
    </cfRule>
  </conditionalFormatting>
  <conditionalFormatting sqref="D67:J74">
    <cfRule type="cellIs" dxfId="42" priority="9" operator="equal">
      <formula>0</formula>
    </cfRule>
  </conditionalFormatting>
  <conditionalFormatting sqref="D76:J83">
    <cfRule type="cellIs" dxfId="41" priority="3" operator="equal">
      <formula>0</formula>
    </cfRule>
  </conditionalFormatting>
  <conditionalFormatting sqref="H42:H55">
    <cfRule type="cellIs" dxfId="40" priority="19" operator="lessThan">
      <formula>0</formula>
    </cfRule>
  </conditionalFormatting>
  <conditionalFormatting sqref="H67:H85">
    <cfRule type="cellIs" dxfId="39" priority="1" operator="lessThan">
      <formula>0</formula>
    </cfRule>
  </conditionalFormatting>
  <conditionalFormatting sqref="J10:J17 H10:H29">
    <cfRule type="cellIs" dxfId="38" priority="41" operator="lessThan">
      <formula>0</formula>
    </cfRule>
  </conditionalFormatting>
  <conditionalFormatting sqref="J19:J27">
    <cfRule type="cellIs" dxfId="37" priority="46" operator="lessThan">
      <formula>0</formula>
    </cfRule>
  </conditionalFormatting>
  <conditionalFormatting sqref="J42:J43">
    <cfRule type="cellIs" dxfId="36" priority="36" operator="lessThan">
      <formula>0</formula>
    </cfRule>
  </conditionalFormatting>
  <conditionalFormatting sqref="J45:J53">
    <cfRule type="cellIs" dxfId="35" priority="25" operator="lessThan">
      <formula>0</formula>
    </cfRule>
  </conditionalFormatting>
  <conditionalFormatting sqref="J67:J74">
    <cfRule type="cellIs" dxfId="34" priority="13" operator="lessThan">
      <formula>0</formula>
    </cfRule>
  </conditionalFormatting>
  <conditionalFormatting sqref="J76:J83">
    <cfRule type="cellIs" dxfId="33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78"/>
  <sheetViews>
    <sheetView showGridLines="0" zoomScale="90" zoomScaleNormal="90" workbookViewId="0"/>
  </sheetViews>
  <sheetFormatPr defaultColWidth="9.109375" defaultRowHeight="13.8"/>
  <cols>
    <col min="1" max="1" width="1.109375" style="35" customWidth="1"/>
    <col min="2" max="2" width="15.44140625" style="35" bestFit="1" customWidth="1"/>
    <col min="3" max="3" width="18.6640625" style="35" customWidth="1"/>
    <col min="4" max="9" width="9" style="35" customWidth="1"/>
    <col min="10" max="10" width="11.88671875" style="35" customWidth="1"/>
    <col min="11" max="16384" width="9.109375" style="35"/>
  </cols>
  <sheetData>
    <row r="1" spans="2:10">
      <c r="B1" s="35" t="s">
        <v>7</v>
      </c>
      <c r="E1" s="36"/>
      <c r="J1" s="37">
        <v>46059</v>
      </c>
    </row>
    <row r="2" spans="2:10">
      <c r="B2" s="82" t="s">
        <v>19</v>
      </c>
      <c r="C2" s="82"/>
      <c r="D2" s="82"/>
      <c r="E2" s="82"/>
      <c r="F2" s="82"/>
      <c r="G2" s="82"/>
      <c r="H2" s="82"/>
      <c r="I2" s="82"/>
      <c r="J2" s="82"/>
    </row>
    <row r="3" spans="2:10" ht="14.4" thickBot="1">
      <c r="B3" s="112" t="s">
        <v>20</v>
      </c>
      <c r="C3" s="112"/>
      <c r="D3" s="112"/>
      <c r="E3" s="112"/>
      <c r="F3" s="112"/>
      <c r="G3" s="112"/>
      <c r="H3" s="112"/>
      <c r="I3" s="112"/>
      <c r="J3" s="112"/>
    </row>
    <row r="4" spans="2:10" ht="14.4" customHeight="1">
      <c r="B4" s="104" t="s">
        <v>21</v>
      </c>
      <c r="C4" s="106" t="s">
        <v>1</v>
      </c>
      <c r="D4" s="108" t="s">
        <v>75</v>
      </c>
      <c r="E4" s="109"/>
      <c r="F4" s="109"/>
      <c r="G4" s="109"/>
      <c r="H4" s="81"/>
      <c r="I4" s="80" t="s">
        <v>73</v>
      </c>
      <c r="J4" s="81"/>
    </row>
    <row r="5" spans="2:10" ht="14.4" customHeight="1" thickBot="1">
      <c r="B5" s="105"/>
      <c r="C5" s="107"/>
      <c r="D5" s="84" t="s">
        <v>76</v>
      </c>
      <c r="E5" s="85"/>
      <c r="F5" s="85"/>
      <c r="G5" s="85"/>
      <c r="H5" s="86"/>
      <c r="I5" s="87" t="s">
        <v>74</v>
      </c>
      <c r="J5" s="86"/>
    </row>
    <row r="6" spans="2:10" ht="14.4" customHeight="1">
      <c r="B6" s="105"/>
      <c r="C6" s="107"/>
      <c r="D6" s="100">
        <v>2026</v>
      </c>
      <c r="E6" s="101"/>
      <c r="F6" s="100">
        <v>2025</v>
      </c>
      <c r="G6" s="101"/>
      <c r="H6" s="110" t="s">
        <v>22</v>
      </c>
      <c r="I6" s="78">
        <v>2025</v>
      </c>
      <c r="J6" s="78" t="s">
        <v>95</v>
      </c>
    </row>
    <row r="7" spans="2:10" ht="15" customHeight="1" thickBot="1">
      <c r="B7" s="92" t="s">
        <v>21</v>
      </c>
      <c r="C7" s="94" t="s">
        <v>24</v>
      </c>
      <c r="D7" s="102"/>
      <c r="E7" s="103"/>
      <c r="F7" s="102"/>
      <c r="G7" s="103"/>
      <c r="H7" s="111"/>
      <c r="I7" s="79"/>
      <c r="J7" s="79"/>
    </row>
    <row r="8" spans="2:10" ht="15" customHeight="1">
      <c r="B8" s="92"/>
      <c r="C8" s="94"/>
      <c r="D8" s="4" t="s">
        <v>25</v>
      </c>
      <c r="E8" s="5" t="s">
        <v>2</v>
      </c>
      <c r="F8" s="4" t="s">
        <v>25</v>
      </c>
      <c r="G8" s="5" t="s">
        <v>2</v>
      </c>
      <c r="H8" s="96" t="s">
        <v>26</v>
      </c>
      <c r="I8" s="6" t="s">
        <v>25</v>
      </c>
      <c r="J8" s="98" t="s">
        <v>96</v>
      </c>
    </row>
    <row r="9" spans="2:10" ht="15" customHeight="1" thickBot="1">
      <c r="B9" s="93"/>
      <c r="C9" s="95"/>
      <c r="D9" s="7" t="s">
        <v>27</v>
      </c>
      <c r="E9" s="8" t="s">
        <v>28</v>
      </c>
      <c r="F9" s="7" t="s">
        <v>27</v>
      </c>
      <c r="G9" s="8" t="s">
        <v>28</v>
      </c>
      <c r="H9" s="97"/>
      <c r="I9" s="9" t="s">
        <v>27</v>
      </c>
      <c r="J9" s="99"/>
    </row>
    <row r="10" spans="2:10" ht="14.4" thickBot="1">
      <c r="B10" s="51"/>
      <c r="C10" s="11" t="s">
        <v>9</v>
      </c>
      <c r="D10" s="12">
        <v>26</v>
      </c>
      <c r="E10" s="13">
        <v>0.38235294117647056</v>
      </c>
      <c r="F10" s="12">
        <v>13</v>
      </c>
      <c r="G10" s="13">
        <v>0.33333333333333331</v>
      </c>
      <c r="H10" s="14">
        <v>1</v>
      </c>
      <c r="I10" s="12">
        <v>92</v>
      </c>
      <c r="J10" s="14">
        <v>-0.71739130434782616</v>
      </c>
    </row>
    <row r="11" spans="2:10" ht="14.4" thickBot="1">
      <c r="B11" s="52"/>
      <c r="C11" s="15" t="s">
        <v>97</v>
      </c>
      <c r="D11" s="16">
        <v>17</v>
      </c>
      <c r="E11" s="17">
        <v>0.25</v>
      </c>
      <c r="F11" s="16">
        <v>3</v>
      </c>
      <c r="G11" s="17">
        <v>7.6923076923076927E-2</v>
      </c>
      <c r="H11" s="18">
        <v>4.666666666666667</v>
      </c>
      <c r="I11" s="16">
        <v>7</v>
      </c>
      <c r="J11" s="18">
        <v>1.4285714285714284</v>
      </c>
    </row>
    <row r="12" spans="2:10" ht="14.4" thickBot="1">
      <c r="B12" s="52"/>
      <c r="C12" s="11" t="s">
        <v>12</v>
      </c>
      <c r="D12" s="12">
        <v>16</v>
      </c>
      <c r="E12" s="13">
        <v>0.23529411764705882</v>
      </c>
      <c r="F12" s="12">
        <v>6</v>
      </c>
      <c r="G12" s="13">
        <v>0.15384615384615385</v>
      </c>
      <c r="H12" s="14">
        <v>1.6666666666666665</v>
      </c>
      <c r="I12" s="12">
        <v>24</v>
      </c>
      <c r="J12" s="14">
        <v>-0.33333333333333337</v>
      </c>
    </row>
    <row r="13" spans="2:10" ht="14.4" thickBot="1">
      <c r="B13" s="52"/>
      <c r="C13" s="53" t="s">
        <v>4</v>
      </c>
      <c r="D13" s="16">
        <v>4</v>
      </c>
      <c r="E13" s="17">
        <v>5.8823529411764705E-2</v>
      </c>
      <c r="F13" s="16">
        <v>2</v>
      </c>
      <c r="G13" s="17">
        <v>5.128205128205128E-2</v>
      </c>
      <c r="H13" s="18">
        <v>1</v>
      </c>
      <c r="I13" s="16">
        <v>37</v>
      </c>
      <c r="J13" s="18">
        <v>-0.89189189189189189</v>
      </c>
    </row>
    <row r="14" spans="2:10" ht="14.4" thickBot="1">
      <c r="B14" s="52"/>
      <c r="C14" s="54" t="s">
        <v>38</v>
      </c>
      <c r="D14" s="12">
        <v>2</v>
      </c>
      <c r="E14" s="13">
        <v>2.9411764705882353E-2</v>
      </c>
      <c r="F14" s="12">
        <v>0</v>
      </c>
      <c r="G14" s="13">
        <v>0</v>
      </c>
      <c r="H14" s="14"/>
      <c r="I14" s="12">
        <v>2</v>
      </c>
      <c r="J14" s="14">
        <v>0</v>
      </c>
    </row>
    <row r="15" spans="2:10" ht="14.4" thickBot="1">
      <c r="B15" s="52"/>
      <c r="C15" s="55" t="s">
        <v>98</v>
      </c>
      <c r="D15" s="16">
        <v>1</v>
      </c>
      <c r="E15" s="17">
        <v>1.4705882352941176E-2</v>
      </c>
      <c r="F15" s="16">
        <v>0</v>
      </c>
      <c r="G15" s="17">
        <v>0</v>
      </c>
      <c r="H15" s="18"/>
      <c r="I15" s="16">
        <v>1</v>
      </c>
      <c r="J15" s="18">
        <v>0</v>
      </c>
    </row>
    <row r="16" spans="2:10" ht="14.4" thickBot="1">
      <c r="B16" s="52"/>
      <c r="C16" s="11" t="s">
        <v>60</v>
      </c>
      <c r="D16" s="12">
        <v>1</v>
      </c>
      <c r="E16" s="13">
        <v>1.4705882352941176E-2</v>
      </c>
      <c r="F16" s="12">
        <v>4</v>
      </c>
      <c r="G16" s="13">
        <v>0.10256410256410256</v>
      </c>
      <c r="H16" s="14">
        <v>-0.75</v>
      </c>
      <c r="I16" s="12">
        <v>2</v>
      </c>
      <c r="J16" s="14">
        <v>-0.5</v>
      </c>
    </row>
    <row r="17" spans="2:11" ht="14.4" thickBot="1">
      <c r="B17" s="52"/>
      <c r="C17" s="55" t="s">
        <v>29</v>
      </c>
      <c r="D17" s="16">
        <v>1</v>
      </c>
      <c r="E17" s="17">
        <v>1.4705882352941176E-2</v>
      </c>
      <c r="F17" s="16">
        <v>11</v>
      </c>
      <c r="G17" s="17">
        <v>0.28205128205128205</v>
      </c>
      <c r="H17" s="18">
        <v>-0.90909090909090906</v>
      </c>
      <c r="I17" s="16">
        <v>17</v>
      </c>
      <c r="J17" s="18">
        <v>9.3406593406593408E-2</v>
      </c>
    </row>
    <row r="18" spans="2:11" ht="14.4" thickBot="1">
      <c r="B18" s="19" t="s">
        <v>33</v>
      </c>
      <c r="C18" s="19" t="s">
        <v>30</v>
      </c>
      <c r="D18" s="20">
        <v>68</v>
      </c>
      <c r="E18" s="21">
        <v>1</v>
      </c>
      <c r="F18" s="20">
        <v>39</v>
      </c>
      <c r="G18" s="21">
        <v>1</v>
      </c>
      <c r="H18" s="22">
        <v>0.74358974358974361</v>
      </c>
      <c r="I18" s="20">
        <v>182</v>
      </c>
      <c r="J18" s="21">
        <v>-0.62637362637362637</v>
      </c>
    </row>
    <row r="19" spans="2:11" ht="14.4" thickBot="1">
      <c r="B19" s="51"/>
      <c r="C19" s="11" t="s">
        <v>8</v>
      </c>
      <c r="D19" s="12">
        <v>426</v>
      </c>
      <c r="E19" s="13">
        <v>0.21790281329923275</v>
      </c>
      <c r="F19" s="12">
        <v>286</v>
      </c>
      <c r="G19" s="13">
        <v>0.18583495776478232</v>
      </c>
      <c r="H19" s="14">
        <v>0.48951048951048959</v>
      </c>
      <c r="I19" s="12">
        <v>475</v>
      </c>
      <c r="J19" s="14">
        <v>-0.10315789473684212</v>
      </c>
    </row>
    <row r="20" spans="2:11" ht="14.4" thickBot="1">
      <c r="B20" s="52"/>
      <c r="C20" s="15" t="s">
        <v>10</v>
      </c>
      <c r="D20" s="16">
        <v>397</v>
      </c>
      <c r="E20" s="17">
        <v>0.20306905370843989</v>
      </c>
      <c r="F20" s="16">
        <v>311</v>
      </c>
      <c r="G20" s="17">
        <v>0.20207927225471084</v>
      </c>
      <c r="H20" s="18">
        <v>0.27652733118971051</v>
      </c>
      <c r="I20" s="16">
        <v>364</v>
      </c>
      <c r="J20" s="18">
        <v>9.0659340659340559E-2</v>
      </c>
    </row>
    <row r="21" spans="2:11" ht="14.4" thickBot="1">
      <c r="B21" s="52"/>
      <c r="C21" s="11" t="s">
        <v>4</v>
      </c>
      <c r="D21" s="12">
        <v>313</v>
      </c>
      <c r="E21" s="13">
        <v>0.16010230179028134</v>
      </c>
      <c r="F21" s="12">
        <v>178</v>
      </c>
      <c r="G21" s="13">
        <v>0.11565951916829109</v>
      </c>
      <c r="H21" s="14">
        <v>0.7584269662921348</v>
      </c>
      <c r="I21" s="12">
        <v>472</v>
      </c>
      <c r="J21" s="14">
        <v>-0.33686440677966101</v>
      </c>
    </row>
    <row r="22" spans="2:11" ht="14.4" thickBot="1">
      <c r="B22" s="52"/>
      <c r="C22" s="53" t="s">
        <v>3</v>
      </c>
      <c r="D22" s="16">
        <v>292</v>
      </c>
      <c r="E22" s="17">
        <v>0.1493606138107417</v>
      </c>
      <c r="F22" s="16">
        <v>258</v>
      </c>
      <c r="G22" s="17">
        <v>0.16764132553606237</v>
      </c>
      <c r="H22" s="18">
        <v>0.13178294573643412</v>
      </c>
      <c r="I22" s="16">
        <v>286</v>
      </c>
      <c r="J22" s="18">
        <v>2.0979020979021046E-2</v>
      </c>
    </row>
    <row r="23" spans="2:11" ht="14.4" thickBot="1">
      <c r="B23" s="52"/>
      <c r="C23" s="54" t="s">
        <v>9</v>
      </c>
      <c r="D23" s="12">
        <v>229</v>
      </c>
      <c r="E23" s="13">
        <v>0.11713554987212277</v>
      </c>
      <c r="F23" s="12">
        <v>205</v>
      </c>
      <c r="G23" s="13">
        <v>0.1332033788174139</v>
      </c>
      <c r="H23" s="14">
        <v>0.11707317073170742</v>
      </c>
      <c r="I23" s="12">
        <v>384</v>
      </c>
      <c r="J23" s="14">
        <v>-0.40364583333333337</v>
      </c>
    </row>
    <row r="24" spans="2:11" ht="14.4" thickBot="1">
      <c r="B24" s="52"/>
      <c r="C24" s="55" t="s">
        <v>11</v>
      </c>
      <c r="D24" s="16">
        <v>163</v>
      </c>
      <c r="E24" s="17">
        <v>8.3375959079283885E-2</v>
      </c>
      <c r="F24" s="16">
        <v>126</v>
      </c>
      <c r="G24" s="17">
        <v>8.1871345029239762E-2</v>
      </c>
      <c r="H24" s="18">
        <v>0.29365079365079372</v>
      </c>
      <c r="I24" s="16">
        <v>152</v>
      </c>
      <c r="J24" s="18">
        <v>7.2368421052631637E-2</v>
      </c>
    </row>
    <row r="25" spans="2:11" ht="14.4" thickBot="1">
      <c r="B25" s="52"/>
      <c r="C25" s="11" t="s">
        <v>12</v>
      </c>
      <c r="D25" s="12">
        <v>88</v>
      </c>
      <c r="E25" s="13">
        <v>4.5012787723785169E-2</v>
      </c>
      <c r="F25" s="12">
        <v>131</v>
      </c>
      <c r="G25" s="13">
        <v>8.5120207927225466E-2</v>
      </c>
      <c r="H25" s="14">
        <v>-0.3282442748091603</v>
      </c>
      <c r="I25" s="12">
        <v>310</v>
      </c>
      <c r="J25" s="14">
        <v>-0.71612903225806446</v>
      </c>
    </row>
    <row r="26" spans="2:11" ht="14.4" thickBot="1">
      <c r="B26" s="52"/>
      <c r="C26" s="55" t="s">
        <v>54</v>
      </c>
      <c r="D26" s="16">
        <v>29</v>
      </c>
      <c r="E26" s="17">
        <v>1.4833759590792838E-2</v>
      </c>
      <c r="F26" s="16">
        <v>28</v>
      </c>
      <c r="G26" s="17">
        <v>1.8193632228719947E-2</v>
      </c>
      <c r="H26" s="18">
        <v>3.5714285714285809E-2</v>
      </c>
      <c r="I26" s="16">
        <v>27</v>
      </c>
      <c r="J26" s="18">
        <v>7.4074074074074181E-2</v>
      </c>
    </row>
    <row r="27" spans="2:11" ht="14.4" thickBot="1">
      <c r="B27" s="56"/>
      <c r="C27" s="11" t="s">
        <v>29</v>
      </c>
      <c r="D27" s="12">
        <f>+D28-SUM(D19:D26)</f>
        <v>18</v>
      </c>
      <c r="E27" s="13">
        <f>+E28-SUM(E19:E26)</f>
        <v>9.2071611253198293E-3</v>
      </c>
      <c r="F27" s="12">
        <f>+F28-SUM(F19:F26)</f>
        <v>16</v>
      </c>
      <c r="G27" s="13">
        <f>+G28-SUM(G19:G26)</f>
        <v>1.0396361273554255E-2</v>
      </c>
      <c r="H27" s="14">
        <f>+D27/F27-1</f>
        <v>0.125</v>
      </c>
      <c r="I27" s="12">
        <f>+I28-SUM(I20:I26)</f>
        <v>525</v>
      </c>
      <c r="J27" s="14">
        <f>+D27/I27-1</f>
        <v>-0.96571428571428575</v>
      </c>
    </row>
    <row r="28" spans="2:11" ht="14.4" thickBot="1">
      <c r="B28" s="19" t="s">
        <v>34</v>
      </c>
      <c r="C28" s="19" t="s">
        <v>30</v>
      </c>
      <c r="D28" s="20">
        <v>1955</v>
      </c>
      <c r="E28" s="21">
        <v>1</v>
      </c>
      <c r="F28" s="20">
        <v>1539</v>
      </c>
      <c r="G28" s="21">
        <v>1</v>
      </c>
      <c r="H28" s="22">
        <v>0.27030539311241064</v>
      </c>
      <c r="I28" s="20">
        <v>2520</v>
      </c>
      <c r="J28" s="21">
        <v>-0.22420634920634919</v>
      </c>
    </row>
    <row r="29" spans="2:11" ht="14.4" thickBot="1">
      <c r="B29" s="19" t="s">
        <v>44</v>
      </c>
      <c r="C29" s="19" t="s">
        <v>30</v>
      </c>
      <c r="D29" s="20">
        <v>6</v>
      </c>
      <c r="E29" s="21">
        <v>1</v>
      </c>
      <c r="F29" s="20">
        <v>0</v>
      </c>
      <c r="G29" s="21">
        <v>1</v>
      </c>
      <c r="H29" s="22"/>
      <c r="I29" s="20">
        <v>8</v>
      </c>
      <c r="J29" s="21">
        <v>-0.25</v>
      </c>
      <c r="K29" s="28"/>
    </row>
    <row r="30" spans="2:11" ht="14.4" thickBot="1">
      <c r="B30" s="88"/>
      <c r="C30" s="89" t="s">
        <v>30</v>
      </c>
      <c r="D30" s="23">
        <v>2029</v>
      </c>
      <c r="E30" s="24">
        <v>1</v>
      </c>
      <c r="F30" s="23">
        <v>1578</v>
      </c>
      <c r="G30" s="24">
        <v>1</v>
      </c>
      <c r="H30" s="25">
        <v>0.28580481622306708</v>
      </c>
      <c r="I30" s="23">
        <v>2710</v>
      </c>
      <c r="J30" s="25">
        <v>-0.25129151291512919</v>
      </c>
      <c r="K30" s="28"/>
    </row>
    <row r="31" spans="2:11" ht="14.4" customHeight="1">
      <c r="B31" s="65" t="s">
        <v>56</v>
      </c>
      <c r="C31" s="26"/>
      <c r="D31" s="1"/>
      <c r="E31" s="1"/>
      <c r="F31" s="1"/>
      <c r="G31" s="1"/>
    </row>
    <row r="32" spans="2:11">
      <c r="B32" s="66" t="s">
        <v>57</v>
      </c>
      <c r="C32" s="1"/>
      <c r="D32" s="1"/>
      <c r="E32" s="1"/>
      <c r="F32" s="1"/>
      <c r="G32" s="1"/>
    </row>
    <row r="33" spans="2:10" ht="14.2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0">
      <c r="B34" s="28"/>
      <c r="C34" s="28"/>
      <c r="D34" s="28"/>
      <c r="E34" s="28"/>
      <c r="F34" s="28"/>
      <c r="G34" s="28"/>
      <c r="H34" s="28"/>
      <c r="I34" s="28"/>
      <c r="J34" s="28"/>
    </row>
    <row r="35" spans="2:10">
      <c r="B35" s="82" t="s">
        <v>35</v>
      </c>
      <c r="C35" s="82"/>
      <c r="D35" s="82"/>
      <c r="E35" s="82"/>
      <c r="F35" s="82"/>
      <c r="G35" s="82"/>
      <c r="H35" s="82"/>
      <c r="I35" s="82"/>
      <c r="J35" s="82"/>
    </row>
    <row r="36" spans="2:10" ht="14.4" thickBot="1">
      <c r="B36" s="112" t="s">
        <v>36</v>
      </c>
      <c r="C36" s="112"/>
      <c r="D36" s="112"/>
      <c r="E36" s="112"/>
      <c r="F36" s="112"/>
      <c r="G36" s="112"/>
      <c r="H36" s="112"/>
      <c r="I36" s="112"/>
      <c r="J36" s="112"/>
    </row>
    <row r="37" spans="2:10" ht="14.4" customHeight="1">
      <c r="B37" s="104" t="s">
        <v>21</v>
      </c>
      <c r="C37" s="106" t="s">
        <v>1</v>
      </c>
      <c r="D37" s="108" t="s">
        <v>75</v>
      </c>
      <c r="E37" s="109"/>
      <c r="F37" s="109"/>
      <c r="G37" s="109"/>
      <c r="H37" s="81"/>
      <c r="I37" s="80" t="s">
        <v>73</v>
      </c>
      <c r="J37" s="81"/>
    </row>
    <row r="38" spans="2:10" ht="14.4" customHeight="1" thickBot="1">
      <c r="B38" s="105"/>
      <c r="C38" s="107"/>
      <c r="D38" s="84" t="s">
        <v>76</v>
      </c>
      <c r="E38" s="85"/>
      <c r="F38" s="85"/>
      <c r="G38" s="85"/>
      <c r="H38" s="86"/>
      <c r="I38" s="87" t="s">
        <v>74</v>
      </c>
      <c r="J38" s="86"/>
    </row>
    <row r="39" spans="2:10" ht="14.4" customHeight="1">
      <c r="B39" s="105"/>
      <c r="C39" s="107"/>
      <c r="D39" s="100">
        <v>2026</v>
      </c>
      <c r="E39" s="101"/>
      <c r="F39" s="100">
        <v>2025</v>
      </c>
      <c r="G39" s="101"/>
      <c r="H39" s="110" t="s">
        <v>22</v>
      </c>
      <c r="I39" s="78">
        <v>2025</v>
      </c>
      <c r="J39" s="78" t="s">
        <v>95</v>
      </c>
    </row>
    <row r="40" spans="2:10" ht="14.4" customHeight="1" thickBot="1">
      <c r="B40" s="92" t="s">
        <v>21</v>
      </c>
      <c r="C40" s="94" t="s">
        <v>24</v>
      </c>
      <c r="D40" s="102"/>
      <c r="E40" s="103"/>
      <c r="F40" s="102"/>
      <c r="G40" s="103"/>
      <c r="H40" s="111"/>
      <c r="I40" s="79"/>
      <c r="J40" s="79"/>
    </row>
    <row r="41" spans="2:10" ht="14.4" customHeight="1">
      <c r="B41" s="92"/>
      <c r="C41" s="94"/>
      <c r="D41" s="4" t="s">
        <v>25</v>
      </c>
      <c r="E41" s="5" t="s">
        <v>2</v>
      </c>
      <c r="F41" s="4" t="s">
        <v>25</v>
      </c>
      <c r="G41" s="5" t="s">
        <v>2</v>
      </c>
      <c r="H41" s="96" t="s">
        <v>26</v>
      </c>
      <c r="I41" s="6" t="s">
        <v>25</v>
      </c>
      <c r="J41" s="98" t="s">
        <v>96</v>
      </c>
    </row>
    <row r="42" spans="2:10" ht="14.4" customHeight="1" thickBot="1">
      <c r="B42" s="93"/>
      <c r="C42" s="95"/>
      <c r="D42" s="7" t="s">
        <v>27</v>
      </c>
      <c r="E42" s="8" t="s">
        <v>28</v>
      </c>
      <c r="F42" s="7" t="s">
        <v>27</v>
      </c>
      <c r="G42" s="8" t="s">
        <v>28</v>
      </c>
      <c r="H42" s="97"/>
      <c r="I42" s="9" t="s">
        <v>27</v>
      </c>
      <c r="J42" s="99"/>
    </row>
    <row r="43" spans="2:10" ht="14.4" hidden="1" customHeight="1" thickBot="1">
      <c r="B43" s="51"/>
      <c r="C43" s="11" t="s">
        <v>12</v>
      </c>
      <c r="D43" s="12"/>
      <c r="E43" s="13"/>
      <c r="F43" s="12"/>
      <c r="G43" s="13"/>
      <c r="H43" s="14"/>
      <c r="I43" s="12"/>
      <c r="J43" s="14"/>
    </row>
    <row r="44" spans="2:10" ht="14.4" thickBot="1">
      <c r="B44" s="19" t="s">
        <v>33</v>
      </c>
      <c r="C44" s="19" t="s">
        <v>30</v>
      </c>
      <c r="D44" s="20"/>
      <c r="E44" s="21"/>
      <c r="F44" s="20"/>
      <c r="G44" s="21"/>
      <c r="H44" s="22"/>
      <c r="I44" s="20"/>
      <c r="J44" s="21"/>
    </row>
    <row r="45" spans="2:10" ht="14.4" thickBot="1">
      <c r="B45" s="51"/>
      <c r="C45" s="11" t="s">
        <v>10</v>
      </c>
      <c r="D45" s="12">
        <v>349</v>
      </c>
      <c r="E45" s="13">
        <v>0.23097286565188616</v>
      </c>
      <c r="F45" s="12">
        <v>233</v>
      </c>
      <c r="G45" s="13">
        <v>0.21514312096029548</v>
      </c>
      <c r="H45" s="14">
        <v>0.49785407725321895</v>
      </c>
      <c r="I45" s="12">
        <v>206</v>
      </c>
      <c r="J45" s="14">
        <v>0.69417475728155331</v>
      </c>
    </row>
    <row r="46" spans="2:10" ht="14.4" thickBot="1">
      <c r="B46" s="52"/>
      <c r="C46" s="15" t="s">
        <v>8</v>
      </c>
      <c r="D46" s="16">
        <v>345</v>
      </c>
      <c r="E46" s="17">
        <v>0.22832561217736599</v>
      </c>
      <c r="F46" s="16">
        <v>244</v>
      </c>
      <c r="G46" s="17">
        <v>0.22530009233610343</v>
      </c>
      <c r="H46" s="18">
        <v>0.41393442622950816</v>
      </c>
      <c r="I46" s="16">
        <v>342</v>
      </c>
      <c r="J46" s="18">
        <v>8.7719298245614308E-3</v>
      </c>
    </row>
    <row r="47" spans="2:10" ht="15" customHeight="1" thickBot="1">
      <c r="B47" s="52"/>
      <c r="C47" s="11" t="s">
        <v>3</v>
      </c>
      <c r="D47" s="12">
        <v>246</v>
      </c>
      <c r="E47" s="13">
        <v>0.1628060886829914</v>
      </c>
      <c r="F47" s="12">
        <v>214</v>
      </c>
      <c r="G47" s="13">
        <v>0.19759926131117267</v>
      </c>
      <c r="H47" s="14">
        <v>0.14953271028037385</v>
      </c>
      <c r="I47" s="12">
        <v>188</v>
      </c>
      <c r="J47" s="14">
        <v>0.3085106382978724</v>
      </c>
    </row>
    <row r="48" spans="2:10" ht="14.4" thickBot="1">
      <c r="B48" s="52"/>
      <c r="C48" s="53" t="s">
        <v>4</v>
      </c>
      <c r="D48" s="16">
        <v>235</v>
      </c>
      <c r="E48" s="17">
        <v>0.15552614162806089</v>
      </c>
      <c r="F48" s="16">
        <v>94</v>
      </c>
      <c r="G48" s="17">
        <v>8.6795937211449681E-2</v>
      </c>
      <c r="H48" s="18">
        <v>1.5</v>
      </c>
      <c r="I48" s="16">
        <v>290</v>
      </c>
      <c r="J48" s="18">
        <v>-0.18965517241379315</v>
      </c>
    </row>
    <row r="49" spans="2:10" ht="15" customHeight="1" thickBot="1">
      <c r="B49" s="52"/>
      <c r="C49" s="54" t="s">
        <v>9</v>
      </c>
      <c r="D49" s="12">
        <v>180</v>
      </c>
      <c r="E49" s="13">
        <v>0.11912640635340833</v>
      </c>
      <c r="F49" s="12">
        <v>134</v>
      </c>
      <c r="G49" s="13">
        <v>0.12373037857802401</v>
      </c>
      <c r="H49" s="14">
        <v>0.34328358208955234</v>
      </c>
      <c r="I49" s="12">
        <v>276</v>
      </c>
      <c r="J49" s="14">
        <v>-0.34782608695652173</v>
      </c>
    </row>
    <row r="50" spans="2:10" ht="14.4" thickBot="1">
      <c r="B50" s="52"/>
      <c r="C50" s="55" t="s">
        <v>11</v>
      </c>
      <c r="D50" s="16">
        <v>114</v>
      </c>
      <c r="E50" s="17">
        <v>7.5446724023825282E-2</v>
      </c>
      <c r="F50" s="16">
        <v>90</v>
      </c>
      <c r="G50" s="17">
        <v>8.3102493074792241E-2</v>
      </c>
      <c r="H50" s="18">
        <v>0.26666666666666661</v>
      </c>
      <c r="I50" s="16">
        <v>75</v>
      </c>
      <c r="J50" s="18">
        <v>0.52</v>
      </c>
    </row>
    <row r="51" spans="2:10" ht="14.4" thickBot="1">
      <c r="B51" s="52"/>
      <c r="C51" s="11" t="s">
        <v>54</v>
      </c>
      <c r="D51" s="12">
        <v>29</v>
      </c>
      <c r="E51" s="13">
        <v>1.9192587690271344E-2</v>
      </c>
      <c r="F51" s="12">
        <v>26</v>
      </c>
      <c r="G51" s="13">
        <v>2.4007386888273315E-2</v>
      </c>
      <c r="H51" s="14">
        <v>0.11538461538461542</v>
      </c>
      <c r="I51" s="12">
        <v>27</v>
      </c>
      <c r="J51" s="14">
        <v>7.4074074074074181E-2</v>
      </c>
    </row>
    <row r="52" spans="2:10" ht="14.4" thickBot="1">
      <c r="B52" s="52"/>
      <c r="C52" s="55" t="s">
        <v>12</v>
      </c>
      <c r="D52" s="16">
        <v>13</v>
      </c>
      <c r="E52" s="17">
        <v>8.6035737921906028E-3</v>
      </c>
      <c r="F52" s="16">
        <v>48</v>
      </c>
      <c r="G52" s="17">
        <v>4.4321329639889197E-2</v>
      </c>
      <c r="H52" s="18">
        <v>-0.72916666666666674</v>
      </c>
      <c r="I52" s="16">
        <v>15</v>
      </c>
      <c r="J52" s="18">
        <v>-0.1333333333333333</v>
      </c>
    </row>
    <row r="53" spans="2:10" ht="14.4" thickBot="1">
      <c r="B53" s="56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</row>
    <row r="54" spans="2:10" ht="14.4" thickBot="1">
      <c r="B54" s="19" t="s">
        <v>34</v>
      </c>
      <c r="C54" s="19" t="s">
        <v>30</v>
      </c>
      <c r="D54" s="20">
        <v>1511</v>
      </c>
      <c r="E54" s="21">
        <v>1</v>
      </c>
      <c r="F54" s="20">
        <v>1083</v>
      </c>
      <c r="G54" s="21">
        <v>1</v>
      </c>
      <c r="H54" s="22">
        <v>0.39519852262234534</v>
      </c>
      <c r="I54" s="20">
        <v>1419</v>
      </c>
      <c r="J54" s="21">
        <v>6.4834390415785759E-2</v>
      </c>
    </row>
    <row r="55" spans="2:10" ht="14.4" thickBot="1">
      <c r="B55" s="19" t="s">
        <v>44</v>
      </c>
      <c r="C55" s="19" t="s">
        <v>30</v>
      </c>
      <c r="D55" s="20">
        <v>2</v>
      </c>
      <c r="E55" s="21">
        <v>1</v>
      </c>
      <c r="F55" s="20">
        <v>0</v>
      </c>
      <c r="G55" s="21">
        <v>1</v>
      </c>
      <c r="H55" s="22"/>
      <c r="I55" s="20">
        <v>4</v>
      </c>
      <c r="J55" s="21">
        <v>-0.5</v>
      </c>
    </row>
    <row r="56" spans="2:10" ht="14.4" thickBot="1">
      <c r="B56" s="88"/>
      <c r="C56" s="89" t="s">
        <v>30</v>
      </c>
      <c r="D56" s="23">
        <v>1513</v>
      </c>
      <c r="E56" s="24">
        <v>1</v>
      </c>
      <c r="F56" s="23">
        <v>1083</v>
      </c>
      <c r="G56" s="24">
        <v>1</v>
      </c>
      <c r="H56" s="25">
        <v>0.39704524469067404</v>
      </c>
      <c r="I56" s="23">
        <v>1423</v>
      </c>
      <c r="J56" s="25">
        <v>6.324666198172868E-2</v>
      </c>
    </row>
    <row r="57" spans="2:10">
      <c r="B57" s="65" t="s">
        <v>56</v>
      </c>
      <c r="C57" s="26"/>
      <c r="D57" s="1"/>
      <c r="E57" s="1"/>
      <c r="F57" s="1"/>
      <c r="G57" s="1"/>
      <c r="H57" s="59"/>
      <c r="I57" s="59"/>
      <c r="J57" s="59"/>
    </row>
    <row r="58" spans="2:10">
      <c r="B58" s="66" t="s">
        <v>57</v>
      </c>
      <c r="C58" s="1"/>
      <c r="D58" s="1"/>
      <c r="E58" s="1"/>
      <c r="F58" s="1"/>
      <c r="G58" s="1"/>
    </row>
    <row r="60" spans="2:10">
      <c r="B60" s="82" t="s">
        <v>42</v>
      </c>
      <c r="C60" s="82"/>
      <c r="D60" s="82"/>
      <c r="E60" s="82"/>
      <c r="F60" s="82"/>
      <c r="G60" s="82"/>
      <c r="H60" s="82"/>
      <c r="I60" s="82"/>
      <c r="J60" s="82"/>
    </row>
    <row r="61" spans="2:10" ht="14.4" thickBot="1">
      <c r="B61" s="112" t="s">
        <v>43</v>
      </c>
      <c r="C61" s="112"/>
      <c r="D61" s="112"/>
      <c r="E61" s="112"/>
      <c r="F61" s="112"/>
      <c r="G61" s="112"/>
      <c r="H61" s="112"/>
      <c r="I61" s="112"/>
      <c r="J61" s="112"/>
    </row>
    <row r="62" spans="2:10">
      <c r="B62" s="104" t="s">
        <v>21</v>
      </c>
      <c r="C62" s="106" t="s">
        <v>1</v>
      </c>
      <c r="D62" s="108" t="s">
        <v>75</v>
      </c>
      <c r="E62" s="109"/>
      <c r="F62" s="109"/>
      <c r="G62" s="109"/>
      <c r="H62" s="81"/>
      <c r="I62" s="80" t="s">
        <v>73</v>
      </c>
      <c r="J62" s="81"/>
    </row>
    <row r="63" spans="2:10" ht="14.4" thickBot="1">
      <c r="B63" s="105"/>
      <c r="C63" s="107"/>
      <c r="D63" s="84" t="s">
        <v>76</v>
      </c>
      <c r="E63" s="85"/>
      <c r="F63" s="85"/>
      <c r="G63" s="85"/>
      <c r="H63" s="86"/>
      <c r="I63" s="87" t="s">
        <v>74</v>
      </c>
      <c r="J63" s="86"/>
    </row>
    <row r="64" spans="2:10" ht="15" customHeight="1">
      <c r="B64" s="105"/>
      <c r="C64" s="107"/>
      <c r="D64" s="100">
        <v>2026</v>
      </c>
      <c r="E64" s="101"/>
      <c r="F64" s="100">
        <v>2025</v>
      </c>
      <c r="G64" s="101"/>
      <c r="H64" s="110" t="s">
        <v>22</v>
      </c>
      <c r="I64" s="78">
        <v>2025</v>
      </c>
      <c r="J64" s="78" t="s">
        <v>95</v>
      </c>
    </row>
    <row r="65" spans="2:10" ht="15" customHeight="1" thickBot="1">
      <c r="B65" s="92" t="s">
        <v>21</v>
      </c>
      <c r="C65" s="94" t="s">
        <v>24</v>
      </c>
      <c r="D65" s="102"/>
      <c r="E65" s="103"/>
      <c r="F65" s="102"/>
      <c r="G65" s="103"/>
      <c r="H65" s="111"/>
      <c r="I65" s="79"/>
      <c r="J65" s="79"/>
    </row>
    <row r="66" spans="2:10" ht="15" customHeight="1">
      <c r="B66" s="92"/>
      <c r="C66" s="94"/>
      <c r="D66" s="4" t="s">
        <v>25</v>
      </c>
      <c r="E66" s="5" t="s">
        <v>2</v>
      </c>
      <c r="F66" s="4" t="s">
        <v>25</v>
      </c>
      <c r="G66" s="5" t="s">
        <v>2</v>
      </c>
      <c r="H66" s="96" t="s">
        <v>26</v>
      </c>
      <c r="I66" s="6" t="s">
        <v>25</v>
      </c>
      <c r="J66" s="98" t="s">
        <v>96</v>
      </c>
    </row>
    <row r="67" spans="2:10" ht="27" thickBot="1">
      <c r="B67" s="93"/>
      <c r="C67" s="95"/>
      <c r="D67" s="7" t="s">
        <v>27</v>
      </c>
      <c r="E67" s="8" t="s">
        <v>28</v>
      </c>
      <c r="F67" s="7" t="s">
        <v>27</v>
      </c>
      <c r="G67" s="8" t="s">
        <v>28</v>
      </c>
      <c r="H67" s="97"/>
      <c r="I67" s="9" t="s">
        <v>27</v>
      </c>
      <c r="J67" s="99"/>
    </row>
    <row r="68" spans="2:10" ht="14.4" thickBot="1">
      <c r="B68" s="51"/>
      <c r="C68" s="11" t="s">
        <v>12</v>
      </c>
      <c r="D68" s="12">
        <v>91</v>
      </c>
      <c r="E68" s="13">
        <v>0.17635658914728683</v>
      </c>
      <c r="F68" s="12">
        <v>89</v>
      </c>
      <c r="G68" s="13">
        <v>0.17979797979797979</v>
      </c>
      <c r="H68" s="14">
        <v>2.2471910112359605E-2</v>
      </c>
      <c r="I68" s="12">
        <v>320</v>
      </c>
      <c r="J68" s="14">
        <v>-0.71562499999999996</v>
      </c>
    </row>
    <row r="69" spans="2:10" ht="14.4" thickBot="1">
      <c r="B69" s="52"/>
      <c r="C69" s="15" t="s">
        <v>4</v>
      </c>
      <c r="D69" s="16">
        <v>86</v>
      </c>
      <c r="E69" s="17">
        <v>0.16666666666666666</v>
      </c>
      <c r="F69" s="16">
        <v>86</v>
      </c>
      <c r="G69" s="17">
        <v>0.17373737373737375</v>
      </c>
      <c r="H69" s="18">
        <v>0</v>
      </c>
      <c r="I69" s="16">
        <v>221</v>
      </c>
      <c r="J69" s="18">
        <v>-0.61085972850678738</v>
      </c>
    </row>
    <row r="70" spans="2:10" ht="14.4" thickBot="1">
      <c r="B70" s="52"/>
      <c r="C70" s="11" t="s">
        <v>8</v>
      </c>
      <c r="D70" s="12">
        <v>81</v>
      </c>
      <c r="E70" s="13">
        <v>0.15697674418604651</v>
      </c>
      <c r="F70" s="12">
        <v>42</v>
      </c>
      <c r="G70" s="13">
        <v>8.4848484848484854E-2</v>
      </c>
      <c r="H70" s="14">
        <v>0.9285714285714286</v>
      </c>
      <c r="I70" s="12">
        <v>133</v>
      </c>
      <c r="J70" s="14">
        <v>-0.39097744360902253</v>
      </c>
    </row>
    <row r="71" spans="2:10" ht="14.4" thickBot="1">
      <c r="B71" s="52"/>
      <c r="C71" s="53" t="s">
        <v>9</v>
      </c>
      <c r="D71" s="16">
        <v>75</v>
      </c>
      <c r="E71" s="17">
        <v>0.14534883720930233</v>
      </c>
      <c r="F71" s="16">
        <v>84</v>
      </c>
      <c r="G71" s="17">
        <v>0.16969696969696971</v>
      </c>
      <c r="H71" s="18">
        <v>-0.1071428571428571</v>
      </c>
      <c r="I71" s="16">
        <v>200</v>
      </c>
      <c r="J71" s="18">
        <v>-0.625</v>
      </c>
    </row>
    <row r="72" spans="2:10" ht="14.4" thickBot="1">
      <c r="B72" s="52"/>
      <c r="C72" s="54" t="s">
        <v>11</v>
      </c>
      <c r="D72" s="12">
        <v>49</v>
      </c>
      <c r="E72" s="13">
        <v>9.4961240310077522E-2</v>
      </c>
      <c r="F72" s="12">
        <v>37</v>
      </c>
      <c r="G72" s="13">
        <v>7.4747474747474743E-2</v>
      </c>
      <c r="H72" s="14">
        <v>0.32432432432432434</v>
      </c>
      <c r="I72" s="12">
        <v>79</v>
      </c>
      <c r="J72" s="14">
        <v>-0.379746835443038</v>
      </c>
    </row>
    <row r="73" spans="2:10" ht="14.4" thickBot="1">
      <c r="B73" s="52"/>
      <c r="C73" s="55" t="s">
        <v>10</v>
      </c>
      <c r="D73" s="16">
        <v>48</v>
      </c>
      <c r="E73" s="17">
        <v>9.3023255813953487E-2</v>
      </c>
      <c r="F73" s="16">
        <v>78</v>
      </c>
      <c r="G73" s="17">
        <v>0.15757575757575756</v>
      </c>
      <c r="H73" s="18">
        <v>-0.38461538461538458</v>
      </c>
      <c r="I73" s="16">
        <v>158</v>
      </c>
      <c r="J73" s="18">
        <v>-0.69620253164556956</v>
      </c>
    </row>
    <row r="74" spans="2:10" ht="14.4" thickBot="1">
      <c r="B74" s="52"/>
      <c r="C74" s="11" t="s">
        <v>3</v>
      </c>
      <c r="D74" s="12">
        <v>46</v>
      </c>
      <c r="E74" s="13">
        <v>8.9147286821705432E-2</v>
      </c>
      <c r="F74" s="12">
        <v>44</v>
      </c>
      <c r="G74" s="13">
        <v>8.8888888888888892E-2</v>
      </c>
      <c r="H74" s="14">
        <v>4.5454545454545414E-2</v>
      </c>
      <c r="I74" s="12">
        <v>98</v>
      </c>
      <c r="J74" s="14">
        <v>-0.53061224489795911</v>
      </c>
    </row>
    <row r="75" spans="2:10" ht="14.4" thickBot="1">
      <c r="B75" s="52"/>
      <c r="C75" s="55" t="s">
        <v>29</v>
      </c>
      <c r="D75" s="16">
        <f>+D76-SUM(D68:D74)</f>
        <v>40</v>
      </c>
      <c r="E75" s="17">
        <f>+E76-SUM(E68:E74)</f>
        <v>7.7519379844961267E-2</v>
      </c>
      <c r="F75" s="16">
        <f>+F76-SUM(F68:F74)</f>
        <v>35</v>
      </c>
      <c r="G75" s="17">
        <f>+G76-SUM(G68:G74)</f>
        <v>7.0707070707070607E-2</v>
      </c>
      <c r="H75" s="18">
        <f>+D75/F75-1</f>
        <v>0.14285714285714279</v>
      </c>
      <c r="I75" s="16">
        <f>+I76-SUM(I68:I74)</f>
        <v>78</v>
      </c>
      <c r="J75" s="18">
        <f>+D75/I75-1</f>
        <v>-0.48717948717948723</v>
      </c>
    </row>
    <row r="76" spans="2:10" ht="14.4" thickBot="1">
      <c r="B76" s="88"/>
      <c r="C76" s="89" t="s">
        <v>30</v>
      </c>
      <c r="D76" s="23">
        <v>516</v>
      </c>
      <c r="E76" s="24">
        <v>1</v>
      </c>
      <c r="F76" s="23">
        <v>495</v>
      </c>
      <c r="G76" s="24">
        <v>1</v>
      </c>
      <c r="H76" s="25">
        <v>4.2424242424242475E-2</v>
      </c>
      <c r="I76" s="23">
        <v>1287</v>
      </c>
      <c r="J76" s="25">
        <v>-0.5990675990675991</v>
      </c>
    </row>
    <row r="77" spans="2:10">
      <c r="B77" s="26" t="s">
        <v>39</v>
      </c>
      <c r="C77" s="28"/>
      <c r="D77" s="28"/>
      <c r="E77" s="28"/>
      <c r="F77" s="28"/>
      <c r="G77" s="28"/>
      <c r="H77" s="28"/>
      <c r="I77" s="28"/>
      <c r="J77" s="28"/>
    </row>
    <row r="78" spans="2:10">
      <c r="B78" s="27"/>
    </row>
  </sheetData>
  <mergeCells count="54">
    <mergeCell ref="B2:J2"/>
    <mergeCell ref="B3:J3"/>
    <mergeCell ref="B35:J35"/>
    <mergeCell ref="B36:J36"/>
    <mergeCell ref="B60:J60"/>
    <mergeCell ref="J41:J42"/>
    <mergeCell ref="D39:E40"/>
    <mergeCell ref="F39:G40"/>
    <mergeCell ref="C7:C9"/>
    <mergeCell ref="H8:H9"/>
    <mergeCell ref="J8:J9"/>
    <mergeCell ref="D6:E7"/>
    <mergeCell ref="F6:G7"/>
    <mergeCell ref="H6:H7"/>
    <mergeCell ref="J66:J67"/>
    <mergeCell ref="D37:H37"/>
    <mergeCell ref="I37:J37"/>
    <mergeCell ref="D62:H62"/>
    <mergeCell ref="I62:J62"/>
    <mergeCell ref="D63:H63"/>
    <mergeCell ref="I63:J63"/>
    <mergeCell ref="D64:E65"/>
    <mergeCell ref="F64:G65"/>
    <mergeCell ref="H64:H65"/>
    <mergeCell ref="I64:I65"/>
    <mergeCell ref="J64:J65"/>
    <mergeCell ref="B62:B64"/>
    <mergeCell ref="C62:C64"/>
    <mergeCell ref="B65:B67"/>
    <mergeCell ref="C65:C67"/>
    <mergeCell ref="H66:H67"/>
    <mergeCell ref="B37:B39"/>
    <mergeCell ref="C37:C39"/>
    <mergeCell ref="D38:H38"/>
    <mergeCell ref="I38:J38"/>
    <mergeCell ref="B40:B42"/>
    <mergeCell ref="C40:C42"/>
    <mergeCell ref="H41:H42"/>
    <mergeCell ref="D5:H5"/>
    <mergeCell ref="I5:J5"/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B61:J61"/>
    <mergeCell ref="H39:H40"/>
    <mergeCell ref="I39:I40"/>
    <mergeCell ref="J39:J40"/>
  </mergeCells>
  <conditionalFormatting sqref="D10:J17">
    <cfRule type="cellIs" dxfId="32" priority="34" operator="equal">
      <formula>0</formula>
    </cfRule>
  </conditionalFormatting>
  <conditionalFormatting sqref="D19:J27">
    <cfRule type="cellIs" dxfId="31" priority="24" operator="equal">
      <formula>0</formula>
    </cfRule>
  </conditionalFormatting>
  <conditionalFormatting sqref="D43:J43">
    <cfRule type="cellIs" dxfId="30" priority="19" operator="equal">
      <formula>0</formula>
    </cfRule>
  </conditionalFormatting>
  <conditionalFormatting sqref="D45:J53">
    <cfRule type="cellIs" dxfId="29" priority="8" operator="equal">
      <formula>0</formula>
    </cfRule>
  </conditionalFormatting>
  <conditionalFormatting sqref="D68:J75">
    <cfRule type="cellIs" dxfId="28" priority="1" operator="equal">
      <formula>0</formula>
    </cfRule>
  </conditionalFormatting>
  <conditionalFormatting sqref="H10:H29 J19:J27">
    <cfRule type="cellIs" dxfId="27" priority="28" operator="lessThan">
      <formula>0</formula>
    </cfRule>
  </conditionalFormatting>
  <conditionalFormatting sqref="H43:H55">
    <cfRule type="cellIs" dxfId="26" priority="6" operator="lessThan">
      <formula>0</formula>
    </cfRule>
  </conditionalFormatting>
  <conditionalFormatting sqref="H68:H75 J68:J75">
    <cfRule type="cellIs" dxfId="25" priority="5" operator="lessThan">
      <formula>0</formula>
    </cfRule>
  </conditionalFormatting>
  <conditionalFormatting sqref="J10:J17">
    <cfRule type="cellIs" dxfId="24" priority="38" operator="lessThan">
      <formula>0</formula>
    </cfRule>
  </conditionalFormatting>
  <conditionalFormatting sqref="J43">
    <cfRule type="cellIs" dxfId="23" priority="23" operator="lessThan">
      <formula>0</formula>
    </cfRule>
  </conditionalFormatting>
  <conditionalFormatting sqref="J45:J53">
    <cfRule type="cellIs" dxfId="22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J22"/>
  <sheetViews>
    <sheetView showGridLines="0" zoomScale="90" zoomScaleNormal="90" workbookViewId="0"/>
  </sheetViews>
  <sheetFormatPr defaultColWidth="9.109375" defaultRowHeight="13.8"/>
  <cols>
    <col min="1" max="1" width="1.109375" style="35" customWidth="1"/>
    <col min="2" max="2" width="9.109375" style="35" customWidth="1"/>
    <col min="3" max="3" width="18.44140625" style="35" customWidth="1"/>
    <col min="4" max="9" width="9" style="35" customWidth="1"/>
    <col min="10" max="10" width="11.44140625" style="35" customWidth="1"/>
    <col min="11" max="16384" width="9.109375" style="35"/>
  </cols>
  <sheetData>
    <row r="1" spans="2:10">
      <c r="B1" s="35" t="s">
        <v>7</v>
      </c>
      <c r="E1" s="36"/>
      <c r="J1" s="37">
        <v>46059</v>
      </c>
    </row>
    <row r="2" spans="2:10">
      <c r="B2" s="82" t="s">
        <v>32</v>
      </c>
      <c r="C2" s="82"/>
      <c r="D2" s="82"/>
      <c r="E2" s="82"/>
      <c r="F2" s="82"/>
      <c r="G2" s="82"/>
      <c r="H2" s="82"/>
      <c r="I2" s="82"/>
      <c r="J2" s="82"/>
    </row>
    <row r="3" spans="2:10" ht="14.4" thickBot="1">
      <c r="B3" s="112" t="s">
        <v>31</v>
      </c>
      <c r="C3" s="112"/>
      <c r="D3" s="112"/>
      <c r="E3" s="112"/>
      <c r="F3" s="112"/>
      <c r="G3" s="112"/>
      <c r="H3" s="112"/>
      <c r="I3" s="112"/>
      <c r="J3" s="112"/>
    </row>
    <row r="4" spans="2:10" ht="15" customHeight="1">
      <c r="B4" s="104" t="s">
        <v>0</v>
      </c>
      <c r="C4" s="106" t="s">
        <v>1</v>
      </c>
      <c r="D4" s="108" t="s">
        <v>75</v>
      </c>
      <c r="E4" s="109"/>
      <c r="F4" s="109"/>
      <c r="G4" s="109"/>
      <c r="H4" s="81"/>
      <c r="I4" s="80" t="s">
        <v>73</v>
      </c>
      <c r="J4" s="81"/>
    </row>
    <row r="5" spans="2:10" ht="14.4" thickBot="1">
      <c r="B5" s="105"/>
      <c r="C5" s="107"/>
      <c r="D5" s="84" t="s">
        <v>76</v>
      </c>
      <c r="E5" s="85"/>
      <c r="F5" s="85"/>
      <c r="G5" s="85"/>
      <c r="H5" s="86"/>
      <c r="I5" s="87" t="s">
        <v>74</v>
      </c>
      <c r="J5" s="86"/>
    </row>
    <row r="6" spans="2:10" ht="19.5" customHeight="1">
      <c r="B6" s="105"/>
      <c r="C6" s="107"/>
      <c r="D6" s="100">
        <v>2026</v>
      </c>
      <c r="E6" s="101"/>
      <c r="F6" s="100">
        <v>2025</v>
      </c>
      <c r="G6" s="101"/>
      <c r="H6" s="110" t="s">
        <v>22</v>
      </c>
      <c r="I6" s="78">
        <v>2025</v>
      </c>
      <c r="J6" s="78" t="s">
        <v>95</v>
      </c>
    </row>
    <row r="7" spans="2:10" ht="19.5" customHeight="1" thickBot="1">
      <c r="B7" s="92" t="s">
        <v>23</v>
      </c>
      <c r="C7" s="94" t="s">
        <v>24</v>
      </c>
      <c r="D7" s="102"/>
      <c r="E7" s="103"/>
      <c r="F7" s="102"/>
      <c r="G7" s="103"/>
      <c r="H7" s="111"/>
      <c r="I7" s="79"/>
      <c r="J7" s="79"/>
    </row>
    <row r="8" spans="2:10" ht="15" customHeight="1">
      <c r="B8" s="92"/>
      <c r="C8" s="94"/>
      <c r="D8" s="4" t="s">
        <v>25</v>
      </c>
      <c r="E8" s="5" t="s">
        <v>2</v>
      </c>
      <c r="F8" s="4" t="s">
        <v>25</v>
      </c>
      <c r="G8" s="5" t="s">
        <v>2</v>
      </c>
      <c r="H8" s="96" t="s">
        <v>26</v>
      </c>
      <c r="I8" s="6" t="s">
        <v>25</v>
      </c>
      <c r="J8" s="98" t="s">
        <v>96</v>
      </c>
    </row>
    <row r="9" spans="2:10" ht="15" customHeight="1" thickBot="1">
      <c r="B9" s="93"/>
      <c r="C9" s="95"/>
      <c r="D9" s="7" t="s">
        <v>27</v>
      </c>
      <c r="E9" s="8" t="s">
        <v>28</v>
      </c>
      <c r="F9" s="7" t="s">
        <v>27</v>
      </c>
      <c r="G9" s="8" t="s">
        <v>28</v>
      </c>
      <c r="H9" s="97"/>
      <c r="I9" s="9" t="s">
        <v>27</v>
      </c>
      <c r="J9" s="99"/>
    </row>
    <row r="10" spans="2:10" ht="14.4" thickBot="1">
      <c r="B10" s="10">
        <v>1</v>
      </c>
      <c r="C10" s="11" t="s">
        <v>9</v>
      </c>
      <c r="D10" s="12">
        <v>112</v>
      </c>
      <c r="E10" s="13">
        <v>0.41947565543071164</v>
      </c>
      <c r="F10" s="12">
        <v>107</v>
      </c>
      <c r="G10" s="13">
        <v>0.43673469387755104</v>
      </c>
      <c r="H10" s="14">
        <v>4.6728971962616717E-2</v>
      </c>
      <c r="I10" s="12">
        <v>121</v>
      </c>
      <c r="J10" s="14">
        <v>-7.4380165289256173E-2</v>
      </c>
    </row>
    <row r="11" spans="2:10" ht="14.4" thickBot="1">
      <c r="B11" s="50">
        <v>2</v>
      </c>
      <c r="C11" s="15" t="s">
        <v>40</v>
      </c>
      <c r="D11" s="16">
        <v>52</v>
      </c>
      <c r="E11" s="17">
        <v>0.19475655430711611</v>
      </c>
      <c r="F11" s="16">
        <v>22</v>
      </c>
      <c r="G11" s="17">
        <v>8.9795918367346933E-2</v>
      </c>
      <c r="H11" s="18">
        <v>1.3636363636363638</v>
      </c>
      <c r="I11" s="16">
        <v>59</v>
      </c>
      <c r="J11" s="18">
        <v>-0.11864406779661019</v>
      </c>
    </row>
    <row r="12" spans="2:10" ht="14.4" thickBot="1">
      <c r="B12" s="10">
        <v>3</v>
      </c>
      <c r="C12" s="11" t="s">
        <v>12</v>
      </c>
      <c r="D12" s="12">
        <v>23</v>
      </c>
      <c r="E12" s="13">
        <v>8.6142322097378279E-2</v>
      </c>
      <c r="F12" s="12">
        <v>17</v>
      </c>
      <c r="G12" s="13">
        <v>6.9387755102040816E-2</v>
      </c>
      <c r="H12" s="14">
        <v>0.35294117647058831</v>
      </c>
      <c r="I12" s="12">
        <v>52</v>
      </c>
      <c r="J12" s="14">
        <v>-0.55769230769230771</v>
      </c>
    </row>
    <row r="13" spans="2:10" ht="14.4" thickBot="1">
      <c r="B13" s="50">
        <v>4</v>
      </c>
      <c r="C13" s="15" t="s">
        <v>99</v>
      </c>
      <c r="D13" s="16">
        <v>12</v>
      </c>
      <c r="E13" s="17">
        <v>4.49438202247191E-2</v>
      </c>
      <c r="F13" s="16">
        <v>4</v>
      </c>
      <c r="G13" s="17">
        <v>1.6326530612244899E-2</v>
      </c>
      <c r="H13" s="18">
        <v>2</v>
      </c>
      <c r="I13" s="16">
        <v>0</v>
      </c>
      <c r="J13" s="18"/>
    </row>
    <row r="14" spans="2:10" ht="14.4" thickBot="1">
      <c r="B14" s="10">
        <v>5</v>
      </c>
      <c r="C14" s="11" t="s">
        <v>16</v>
      </c>
      <c r="D14" s="12">
        <v>11</v>
      </c>
      <c r="E14" s="13">
        <v>4.1198501872659173E-2</v>
      </c>
      <c r="F14" s="12">
        <v>9</v>
      </c>
      <c r="G14" s="13">
        <v>3.6734693877551024E-2</v>
      </c>
      <c r="H14" s="14">
        <v>0.22222222222222232</v>
      </c>
      <c r="I14" s="12">
        <v>23</v>
      </c>
      <c r="J14" s="14">
        <v>-0.52173913043478259</v>
      </c>
    </row>
    <row r="15" spans="2:10" ht="14.4" thickBot="1">
      <c r="B15" s="90" t="s">
        <v>41</v>
      </c>
      <c r="C15" s="91"/>
      <c r="D15" s="20">
        <f>SUM(D10:D14)</f>
        <v>210</v>
      </c>
      <c r="E15" s="21">
        <f>D15/D17</f>
        <v>0.7865168539325843</v>
      </c>
      <c r="F15" s="20">
        <f>SUM(F10:F14)</f>
        <v>159</v>
      </c>
      <c r="G15" s="21">
        <f>F15/F17</f>
        <v>0.6489795918367347</v>
      </c>
      <c r="H15" s="22">
        <f>D15/F15-1</f>
        <v>0.320754716981132</v>
      </c>
      <c r="I15" s="20">
        <f>SUM(I10:I14)</f>
        <v>255</v>
      </c>
      <c r="J15" s="21">
        <f>D15/I15-1</f>
        <v>-0.17647058823529416</v>
      </c>
    </row>
    <row r="16" spans="2:10" ht="14.4" thickBot="1">
      <c r="B16" s="90" t="s">
        <v>29</v>
      </c>
      <c r="C16" s="91"/>
      <c r="D16" s="20">
        <f>D17-D15</f>
        <v>57</v>
      </c>
      <c r="E16" s="21">
        <f t="shared" ref="E16:J16" si="0">E17-E15</f>
        <v>0.2134831460674157</v>
      </c>
      <c r="F16" s="33">
        <f t="shared" si="0"/>
        <v>86</v>
      </c>
      <c r="G16" s="21">
        <f t="shared" si="0"/>
        <v>0.35102040816326552</v>
      </c>
      <c r="H16" s="22">
        <f t="shared" si="0"/>
        <v>-0.2309587986137851</v>
      </c>
      <c r="I16" s="33">
        <f t="shared" si="0"/>
        <v>133</v>
      </c>
      <c r="J16" s="22">
        <f t="shared" si="0"/>
        <v>-0.13538508186779863</v>
      </c>
    </row>
    <row r="17" spans="2:10" ht="14.4" thickBot="1">
      <c r="B17" s="88" t="s">
        <v>30</v>
      </c>
      <c r="C17" s="89"/>
      <c r="D17" s="23">
        <v>267</v>
      </c>
      <c r="E17" s="24">
        <v>1</v>
      </c>
      <c r="F17" s="23">
        <v>245</v>
      </c>
      <c r="G17" s="24">
        <v>1.0000000000000002</v>
      </c>
      <c r="H17" s="25">
        <v>8.9795918367346905E-2</v>
      </c>
      <c r="I17" s="23">
        <v>388</v>
      </c>
      <c r="J17" s="25">
        <v>-0.31185567010309279</v>
      </c>
    </row>
    <row r="18" spans="2:10">
      <c r="B18" s="63" t="s">
        <v>58</v>
      </c>
    </row>
    <row r="19" spans="2:10">
      <c r="B19" s="63" t="s">
        <v>65</v>
      </c>
    </row>
    <row r="20" spans="2:10">
      <c r="B20" s="66" t="s">
        <v>59</v>
      </c>
      <c r="C20" s="1"/>
      <c r="D20" s="1"/>
      <c r="E20" s="1"/>
      <c r="F20" s="1"/>
      <c r="G20" s="1"/>
    </row>
    <row r="21" spans="2:10">
      <c r="B21" s="67" t="s">
        <v>66</v>
      </c>
    </row>
    <row r="22" spans="2:10">
      <c r="B22" s="60"/>
    </row>
  </sheetData>
  <mergeCells count="20"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  <mergeCell ref="D6:E7"/>
    <mergeCell ref="H6:H7"/>
    <mergeCell ref="I6:I7"/>
    <mergeCell ref="J6:J7"/>
    <mergeCell ref="B2:J2"/>
    <mergeCell ref="B3:J3"/>
  </mergeCells>
  <phoneticPr fontId="4" type="noConversion"/>
  <conditionalFormatting sqref="D10:J14">
    <cfRule type="cellIs" dxfId="21" priority="3" operator="equal">
      <formula>0</formula>
    </cfRule>
  </conditionalFormatting>
  <conditionalFormatting sqref="H10:H16">
    <cfRule type="cellIs" dxfId="20" priority="1" operator="lessThan">
      <formula>0</formula>
    </cfRule>
  </conditionalFormatting>
  <conditionalFormatting sqref="J10:J14">
    <cfRule type="cellIs" dxfId="19" priority="7" operator="lessThan">
      <formula>0</formula>
    </cfRule>
  </conditionalFormatting>
  <conditionalFormatting sqref="J16">
    <cfRule type="cellIs" dxfId="1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42E2C-6BAB-44C6-BB34-7CA8A8266EE8}">
  <sheetPr>
    <pageSetUpPr fitToPage="1"/>
  </sheetPr>
  <dimension ref="B1:N79"/>
  <sheetViews>
    <sheetView showGridLines="0" zoomScale="90" zoomScaleNormal="90" workbookViewId="0">
      <selection activeCell="C13" sqref="C13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21.109375" style="1" customWidth="1"/>
    <col min="4" max="12" width="10.109375" style="1" customWidth="1"/>
    <col min="13" max="14" width="4.44140625" style="1" customWidth="1"/>
    <col min="15" max="15" width="11.5546875" style="1" customWidth="1"/>
    <col min="16" max="16384" width="9.109375" style="1"/>
  </cols>
  <sheetData>
    <row r="1" spans="2:14">
      <c r="B1" s="1" t="s">
        <v>7</v>
      </c>
      <c r="D1" s="2"/>
      <c r="L1" s="3">
        <v>46059</v>
      </c>
    </row>
    <row r="2" spans="2:14" ht="14.4" customHeight="1">
      <c r="B2" s="82" t="s">
        <v>77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68"/>
      <c r="N2" s="26"/>
    </row>
    <row r="3" spans="2:14" ht="14.4" customHeight="1" thickBot="1">
      <c r="B3" s="83" t="s">
        <v>78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68"/>
      <c r="N3" s="26"/>
    </row>
    <row r="4" spans="2:14" ht="14.4" customHeight="1">
      <c r="B4" s="104" t="s">
        <v>0</v>
      </c>
      <c r="C4" s="106" t="s">
        <v>1</v>
      </c>
      <c r="D4" s="108" t="s">
        <v>75</v>
      </c>
      <c r="E4" s="109"/>
      <c r="F4" s="109"/>
      <c r="G4" s="109"/>
      <c r="H4" s="109"/>
      <c r="I4" s="119"/>
      <c r="J4" s="108" t="s">
        <v>73</v>
      </c>
      <c r="K4" s="109"/>
      <c r="L4" s="119"/>
      <c r="M4" s="68"/>
    </row>
    <row r="5" spans="2:14" ht="14.4" customHeight="1" thickBot="1">
      <c r="B5" s="105"/>
      <c r="C5" s="107"/>
      <c r="D5" s="84" t="s">
        <v>76</v>
      </c>
      <c r="E5" s="85"/>
      <c r="F5" s="85"/>
      <c r="G5" s="85"/>
      <c r="H5" s="85"/>
      <c r="I5" s="120"/>
      <c r="J5" s="84" t="s">
        <v>74</v>
      </c>
      <c r="K5" s="85"/>
      <c r="L5" s="120"/>
      <c r="M5" s="68"/>
    </row>
    <row r="6" spans="2:14" ht="14.4" customHeight="1">
      <c r="B6" s="105"/>
      <c r="C6" s="107"/>
      <c r="D6" s="100">
        <v>2026</v>
      </c>
      <c r="E6" s="101"/>
      <c r="F6" s="100">
        <v>2025</v>
      </c>
      <c r="G6" s="101"/>
      <c r="H6" s="110" t="s">
        <v>22</v>
      </c>
      <c r="I6" s="110" t="s">
        <v>46</v>
      </c>
      <c r="J6" s="110">
        <v>2025</v>
      </c>
      <c r="K6" s="110" t="s">
        <v>95</v>
      </c>
      <c r="L6" s="117" t="s">
        <v>100</v>
      </c>
      <c r="M6" s="68"/>
    </row>
    <row r="7" spans="2:14" ht="14.4" customHeight="1" thickBot="1">
      <c r="B7" s="92" t="s">
        <v>23</v>
      </c>
      <c r="C7" s="94" t="s">
        <v>24</v>
      </c>
      <c r="D7" s="102"/>
      <c r="E7" s="103"/>
      <c r="F7" s="102"/>
      <c r="G7" s="103"/>
      <c r="H7" s="111"/>
      <c r="I7" s="111"/>
      <c r="J7" s="111"/>
      <c r="K7" s="111"/>
      <c r="L7" s="118"/>
      <c r="M7" s="68"/>
    </row>
    <row r="8" spans="2:14" ht="14.4" customHeight="1">
      <c r="B8" s="92"/>
      <c r="C8" s="94"/>
      <c r="D8" s="4" t="s">
        <v>25</v>
      </c>
      <c r="E8" s="5" t="s">
        <v>2</v>
      </c>
      <c r="F8" s="4" t="s">
        <v>25</v>
      </c>
      <c r="G8" s="5" t="s">
        <v>2</v>
      </c>
      <c r="H8" s="96" t="s">
        <v>26</v>
      </c>
      <c r="I8" s="96" t="s">
        <v>47</v>
      </c>
      <c r="J8" s="96" t="s">
        <v>25</v>
      </c>
      <c r="K8" s="96" t="s">
        <v>96</v>
      </c>
      <c r="L8" s="115" t="s">
        <v>101</v>
      </c>
      <c r="M8" s="68"/>
    </row>
    <row r="9" spans="2:14" ht="14.4" customHeight="1" thickBot="1">
      <c r="B9" s="93"/>
      <c r="C9" s="95"/>
      <c r="D9" s="7" t="s">
        <v>27</v>
      </c>
      <c r="E9" s="8" t="s">
        <v>28</v>
      </c>
      <c r="F9" s="7" t="s">
        <v>27</v>
      </c>
      <c r="G9" s="8" t="s">
        <v>28</v>
      </c>
      <c r="H9" s="97"/>
      <c r="I9" s="97"/>
      <c r="J9" s="97" t="s">
        <v>27</v>
      </c>
      <c r="K9" s="97"/>
      <c r="L9" s="116"/>
      <c r="M9" s="68"/>
    </row>
    <row r="10" spans="2:14" ht="14.4" customHeight="1" thickBot="1">
      <c r="B10" s="10">
        <v>1</v>
      </c>
      <c r="C10" s="11" t="s">
        <v>11</v>
      </c>
      <c r="D10" s="12">
        <v>934</v>
      </c>
      <c r="E10" s="13">
        <v>0.17277099519052905</v>
      </c>
      <c r="F10" s="12">
        <v>607</v>
      </c>
      <c r="G10" s="13">
        <v>0.12327376116978067</v>
      </c>
      <c r="H10" s="14">
        <v>0.5387149917627676</v>
      </c>
      <c r="I10" s="29">
        <v>3</v>
      </c>
      <c r="J10" s="12">
        <v>1536</v>
      </c>
      <c r="K10" s="14">
        <v>-0.39192708333333337</v>
      </c>
      <c r="L10" s="29">
        <v>0</v>
      </c>
      <c r="M10" s="68"/>
    </row>
    <row r="11" spans="2:14" ht="14.4" customHeight="1" thickBot="1">
      <c r="B11" s="69">
        <v>2</v>
      </c>
      <c r="C11" s="15" t="s">
        <v>38</v>
      </c>
      <c r="D11" s="16">
        <v>900</v>
      </c>
      <c r="E11" s="17">
        <v>0.16648168701442842</v>
      </c>
      <c r="F11" s="16">
        <v>790</v>
      </c>
      <c r="G11" s="17">
        <v>0.16043866774979693</v>
      </c>
      <c r="H11" s="18">
        <v>0.139240506329114</v>
      </c>
      <c r="I11" s="30">
        <v>0</v>
      </c>
      <c r="J11" s="16">
        <v>1311</v>
      </c>
      <c r="K11" s="18">
        <v>-0.31350114416475972</v>
      </c>
      <c r="L11" s="30">
        <v>1</v>
      </c>
      <c r="M11" s="68"/>
    </row>
    <row r="12" spans="2:14" ht="14.4" customHeight="1" thickBot="1">
      <c r="B12" s="10">
        <v>3</v>
      </c>
      <c r="C12" s="11" t="s">
        <v>16</v>
      </c>
      <c r="D12" s="12">
        <v>853</v>
      </c>
      <c r="E12" s="13">
        <v>0.15778764335923048</v>
      </c>
      <c r="F12" s="12">
        <v>820</v>
      </c>
      <c r="G12" s="13">
        <v>0.16653127538586515</v>
      </c>
      <c r="H12" s="14">
        <v>4.0243902439024426E-2</v>
      </c>
      <c r="I12" s="29">
        <v>-2</v>
      </c>
      <c r="J12" s="12">
        <v>1342</v>
      </c>
      <c r="K12" s="14">
        <v>-0.36438152011922509</v>
      </c>
      <c r="L12" s="29">
        <v>-1</v>
      </c>
      <c r="M12" s="68"/>
    </row>
    <row r="13" spans="2:14" ht="14.4" customHeight="1" thickBot="1">
      <c r="B13" s="69">
        <v>4</v>
      </c>
      <c r="C13" s="15" t="s">
        <v>17</v>
      </c>
      <c r="D13" s="16">
        <v>611</v>
      </c>
      <c r="E13" s="17">
        <v>0.11302256751757307</v>
      </c>
      <c r="F13" s="16">
        <v>639</v>
      </c>
      <c r="G13" s="17">
        <v>0.12977254264825344</v>
      </c>
      <c r="H13" s="18">
        <v>-4.3818466353677588E-2</v>
      </c>
      <c r="I13" s="30">
        <v>-1</v>
      </c>
      <c r="J13" s="16">
        <v>981</v>
      </c>
      <c r="K13" s="18">
        <v>-0.37716615698267075</v>
      </c>
      <c r="L13" s="30">
        <v>0</v>
      </c>
      <c r="M13" s="68"/>
    </row>
    <row r="14" spans="2:14" ht="14.4" customHeight="1" thickBot="1">
      <c r="B14" s="10">
        <v>5</v>
      </c>
      <c r="C14" s="11" t="s">
        <v>13</v>
      </c>
      <c r="D14" s="12">
        <v>573</v>
      </c>
      <c r="E14" s="13">
        <v>0.10599334073251943</v>
      </c>
      <c r="F14" s="12">
        <v>476</v>
      </c>
      <c r="G14" s="13">
        <v>9.6669374492282703E-2</v>
      </c>
      <c r="H14" s="14">
        <v>0.20378151260504196</v>
      </c>
      <c r="I14" s="29">
        <v>1</v>
      </c>
      <c r="J14" s="12">
        <v>594</v>
      </c>
      <c r="K14" s="14">
        <v>-3.5353535353535359E-2</v>
      </c>
      <c r="L14" s="29">
        <v>2</v>
      </c>
      <c r="M14" s="68"/>
    </row>
    <row r="15" spans="2:14" ht="14.4" customHeight="1" thickBot="1">
      <c r="B15" s="69">
        <v>6</v>
      </c>
      <c r="C15" s="15" t="s">
        <v>9</v>
      </c>
      <c r="D15" s="16">
        <v>348</v>
      </c>
      <c r="E15" s="17">
        <v>6.4372918978912314E-2</v>
      </c>
      <c r="F15" s="16">
        <v>535</v>
      </c>
      <c r="G15" s="17">
        <v>0.1086515028432169</v>
      </c>
      <c r="H15" s="18">
        <v>-0.3495327102803738</v>
      </c>
      <c r="I15" s="30">
        <v>-1</v>
      </c>
      <c r="J15" s="16">
        <v>665</v>
      </c>
      <c r="K15" s="18">
        <v>-0.47669172932330828</v>
      </c>
      <c r="L15" s="30">
        <v>-1</v>
      </c>
      <c r="M15" s="68"/>
    </row>
    <row r="16" spans="2:14" ht="14.4" customHeight="1" thickBot="1">
      <c r="B16" s="10">
        <v>7</v>
      </c>
      <c r="C16" s="11" t="s">
        <v>18</v>
      </c>
      <c r="D16" s="12">
        <v>273</v>
      </c>
      <c r="E16" s="13">
        <v>5.0499445061043285E-2</v>
      </c>
      <c r="F16" s="12">
        <v>231</v>
      </c>
      <c r="G16" s="13">
        <v>4.6913078797725424E-2</v>
      </c>
      <c r="H16" s="14">
        <v>0.18181818181818188</v>
      </c>
      <c r="I16" s="29">
        <v>1</v>
      </c>
      <c r="J16" s="12">
        <v>380</v>
      </c>
      <c r="K16" s="14">
        <v>-0.28157894736842104</v>
      </c>
      <c r="L16" s="29">
        <v>1</v>
      </c>
      <c r="M16" s="68"/>
    </row>
    <row r="17" spans="2:14" ht="14.4" customHeight="1" thickBot="1">
      <c r="B17" s="69">
        <v>8</v>
      </c>
      <c r="C17" s="15" t="s">
        <v>12</v>
      </c>
      <c r="D17" s="16">
        <v>162</v>
      </c>
      <c r="E17" s="17">
        <v>2.9966703662597113E-2</v>
      </c>
      <c r="F17" s="16">
        <v>232</v>
      </c>
      <c r="G17" s="17">
        <v>4.7116165718927704E-2</v>
      </c>
      <c r="H17" s="18">
        <v>-0.30172413793103448</v>
      </c>
      <c r="I17" s="30">
        <v>-1</v>
      </c>
      <c r="J17" s="16">
        <v>643</v>
      </c>
      <c r="K17" s="18">
        <v>-0.74805598755832037</v>
      </c>
      <c r="L17" s="30">
        <v>-2</v>
      </c>
      <c r="M17" s="68"/>
    </row>
    <row r="18" spans="2:14" ht="14.4" customHeight="1" thickBot="1">
      <c r="B18" s="10">
        <v>9</v>
      </c>
      <c r="C18" s="11" t="s">
        <v>15</v>
      </c>
      <c r="D18" s="12">
        <v>149</v>
      </c>
      <c r="E18" s="13">
        <v>2.7561968183499815E-2</v>
      </c>
      <c r="F18" s="12">
        <v>206</v>
      </c>
      <c r="G18" s="13">
        <v>4.183590576766856E-2</v>
      </c>
      <c r="H18" s="14">
        <v>-0.27669902912621358</v>
      </c>
      <c r="I18" s="29">
        <v>0</v>
      </c>
      <c r="J18" s="12">
        <v>201</v>
      </c>
      <c r="K18" s="14">
        <v>-0.25870646766169159</v>
      </c>
      <c r="L18" s="29">
        <v>0</v>
      </c>
      <c r="M18" s="68"/>
    </row>
    <row r="19" spans="2:14" ht="14.4" customHeight="1" thickBot="1">
      <c r="B19" s="69">
        <v>10</v>
      </c>
      <c r="C19" s="15" t="s">
        <v>14</v>
      </c>
      <c r="D19" s="16">
        <v>140</v>
      </c>
      <c r="E19" s="17">
        <v>2.5897151313355529E-2</v>
      </c>
      <c r="F19" s="16">
        <v>180</v>
      </c>
      <c r="G19" s="17">
        <v>3.6555645816409424E-2</v>
      </c>
      <c r="H19" s="18">
        <v>-0.22222222222222221</v>
      </c>
      <c r="I19" s="30">
        <v>0</v>
      </c>
      <c r="J19" s="16">
        <v>144</v>
      </c>
      <c r="K19" s="18">
        <v>-2.777777777777779E-2</v>
      </c>
      <c r="L19" s="30">
        <v>2</v>
      </c>
      <c r="M19" s="68"/>
    </row>
    <row r="20" spans="2:14" ht="14.4" customHeight="1" thickBot="1">
      <c r="B20" s="10">
        <v>11</v>
      </c>
      <c r="C20" s="11" t="s">
        <v>4</v>
      </c>
      <c r="D20" s="12">
        <v>124</v>
      </c>
      <c r="E20" s="13">
        <v>2.293747687754347E-2</v>
      </c>
      <c r="F20" s="12">
        <v>46</v>
      </c>
      <c r="G20" s="13">
        <v>9.3419983753046301E-3</v>
      </c>
      <c r="H20" s="14">
        <v>1.6956521739130435</v>
      </c>
      <c r="I20" s="29">
        <v>0</v>
      </c>
      <c r="J20" s="12">
        <v>147</v>
      </c>
      <c r="K20" s="14">
        <v>-0.15646258503401356</v>
      </c>
      <c r="L20" s="29">
        <v>0</v>
      </c>
      <c r="M20" s="68"/>
    </row>
    <row r="21" spans="2:14" ht="14.4" customHeight="1" thickBot="1">
      <c r="B21" s="69">
        <v>12</v>
      </c>
      <c r="C21" s="15" t="s">
        <v>102</v>
      </c>
      <c r="D21" s="16">
        <v>78</v>
      </c>
      <c r="E21" s="17">
        <v>1.4428412874583796E-2</v>
      </c>
      <c r="F21" s="16">
        <v>1</v>
      </c>
      <c r="G21" s="17">
        <v>2.0308692120227456E-4</v>
      </c>
      <c r="H21" s="18">
        <v>77</v>
      </c>
      <c r="I21" s="30">
        <v>18</v>
      </c>
      <c r="J21" s="16">
        <v>0</v>
      </c>
      <c r="K21" s="18"/>
      <c r="L21" s="30"/>
      <c r="M21" s="68"/>
    </row>
    <row r="22" spans="2:14" ht="14.4" customHeight="1" thickBot="1">
      <c r="B22" s="10">
        <v>13</v>
      </c>
      <c r="C22" s="11" t="s">
        <v>70</v>
      </c>
      <c r="D22" s="12">
        <v>55</v>
      </c>
      <c r="E22" s="13">
        <v>1.0173880873103959E-2</v>
      </c>
      <c r="F22" s="12">
        <v>15</v>
      </c>
      <c r="G22" s="13">
        <v>3.0463038180341185E-3</v>
      </c>
      <c r="H22" s="14">
        <v>2.6666666666666665</v>
      </c>
      <c r="I22" s="29">
        <v>2</v>
      </c>
      <c r="J22" s="12">
        <v>75</v>
      </c>
      <c r="K22" s="14">
        <v>-0.26666666666666672</v>
      </c>
      <c r="L22" s="29">
        <v>0</v>
      </c>
      <c r="M22" s="68"/>
    </row>
    <row r="23" spans="2:14" ht="14.4" customHeight="1" thickBot="1">
      <c r="B23" s="69">
        <v>14</v>
      </c>
      <c r="C23" s="15" t="s">
        <v>64</v>
      </c>
      <c r="D23" s="16">
        <v>41</v>
      </c>
      <c r="E23" s="17">
        <v>7.5841657417684057E-3</v>
      </c>
      <c r="F23" s="16">
        <v>28</v>
      </c>
      <c r="G23" s="17">
        <v>5.686433793663688E-3</v>
      </c>
      <c r="H23" s="18">
        <v>0.46428571428571419</v>
      </c>
      <c r="I23" s="30">
        <v>-2</v>
      </c>
      <c r="J23" s="16">
        <v>20</v>
      </c>
      <c r="K23" s="18">
        <v>1.0499999999999998</v>
      </c>
      <c r="L23" s="30">
        <v>3</v>
      </c>
      <c r="M23" s="68"/>
    </row>
    <row r="24" spans="2:14" ht="14.4" customHeight="1" thickBot="1">
      <c r="B24" s="10">
        <v>15</v>
      </c>
      <c r="C24" s="11" t="s">
        <v>72</v>
      </c>
      <c r="D24" s="12">
        <v>40</v>
      </c>
      <c r="E24" s="13">
        <v>7.3991860895301518E-3</v>
      </c>
      <c r="F24" s="12">
        <v>0</v>
      </c>
      <c r="G24" s="13">
        <v>0</v>
      </c>
      <c r="H24" s="14"/>
      <c r="I24" s="29"/>
      <c r="J24" s="12">
        <v>61</v>
      </c>
      <c r="K24" s="14">
        <v>-0.34426229508196726</v>
      </c>
      <c r="L24" s="29">
        <v>-1</v>
      </c>
      <c r="M24" s="68"/>
    </row>
    <row r="25" spans="2:14" ht="14.4" customHeight="1" thickBot="1">
      <c r="B25" s="69">
        <v>16</v>
      </c>
      <c r="C25" s="15" t="s">
        <v>79</v>
      </c>
      <c r="D25" s="16">
        <v>23</v>
      </c>
      <c r="E25" s="17">
        <v>4.2545320014798372E-3</v>
      </c>
      <c r="F25" s="16">
        <v>2</v>
      </c>
      <c r="G25" s="17">
        <v>4.0617384240454913E-4</v>
      </c>
      <c r="H25" s="18">
        <v>10.5</v>
      </c>
      <c r="I25" s="30">
        <v>10</v>
      </c>
      <c r="J25" s="16">
        <v>23</v>
      </c>
      <c r="K25" s="18">
        <v>0</v>
      </c>
      <c r="L25" s="30">
        <v>0</v>
      </c>
      <c r="M25" s="68"/>
    </row>
    <row r="26" spans="2:14" ht="14.4" customHeight="1" thickBot="1">
      <c r="B26" s="10">
        <v>17</v>
      </c>
      <c r="C26" s="11" t="s">
        <v>80</v>
      </c>
      <c r="D26" s="12">
        <v>19</v>
      </c>
      <c r="E26" s="13">
        <v>3.514613392526822E-3</v>
      </c>
      <c r="F26" s="12">
        <v>5</v>
      </c>
      <c r="G26" s="13">
        <v>1.0154346060113728E-3</v>
      </c>
      <c r="H26" s="14">
        <v>2.8</v>
      </c>
      <c r="I26" s="29">
        <v>2</v>
      </c>
      <c r="J26" s="12">
        <v>14</v>
      </c>
      <c r="K26" s="14">
        <v>0.35714285714285721</v>
      </c>
      <c r="L26" s="29">
        <v>3</v>
      </c>
      <c r="M26" s="68"/>
    </row>
    <row r="27" spans="2:14" ht="14.4" customHeight="1" thickBot="1">
      <c r="B27" s="69">
        <v>18</v>
      </c>
      <c r="C27" s="15" t="s">
        <v>82</v>
      </c>
      <c r="D27" s="16">
        <v>11</v>
      </c>
      <c r="E27" s="17">
        <v>2.0347761746207916E-3</v>
      </c>
      <c r="F27" s="16">
        <v>5</v>
      </c>
      <c r="G27" s="17">
        <v>1.0154346060113728E-3</v>
      </c>
      <c r="H27" s="18">
        <v>1.2000000000000002</v>
      </c>
      <c r="I27" s="30">
        <v>1</v>
      </c>
      <c r="J27" s="16">
        <v>19</v>
      </c>
      <c r="K27" s="18">
        <v>-0.42105263157894735</v>
      </c>
      <c r="L27" s="30">
        <v>0</v>
      </c>
      <c r="M27" s="68"/>
    </row>
    <row r="28" spans="2:14" ht="14.4" customHeight="1" thickBot="1">
      <c r="B28" s="10">
        <v>19</v>
      </c>
      <c r="C28" s="11" t="s">
        <v>103</v>
      </c>
      <c r="D28" s="12">
        <v>10</v>
      </c>
      <c r="E28" s="13">
        <v>1.849796522382538E-3</v>
      </c>
      <c r="F28" s="12">
        <v>17</v>
      </c>
      <c r="G28" s="13">
        <v>3.4524776604386675E-3</v>
      </c>
      <c r="H28" s="14">
        <v>-0.41176470588235292</v>
      </c>
      <c r="I28" s="29">
        <v>-5</v>
      </c>
      <c r="J28" s="12">
        <v>26</v>
      </c>
      <c r="K28" s="14">
        <v>-0.61538461538461542</v>
      </c>
      <c r="L28" s="29">
        <v>-4</v>
      </c>
      <c r="M28" s="68"/>
    </row>
    <row r="29" spans="2:14" ht="14.4" customHeight="1" thickBot="1">
      <c r="B29" s="69">
        <v>20</v>
      </c>
      <c r="C29" s="15" t="s">
        <v>81</v>
      </c>
      <c r="D29" s="16">
        <v>8</v>
      </c>
      <c r="E29" s="17">
        <v>1.4798372179060304E-3</v>
      </c>
      <c r="F29" s="16">
        <v>9</v>
      </c>
      <c r="G29" s="17">
        <v>1.8277822908204712E-3</v>
      </c>
      <c r="H29" s="18">
        <v>-0.11111111111111116</v>
      </c>
      <c r="I29" s="30">
        <v>-4</v>
      </c>
      <c r="J29" s="16">
        <v>19</v>
      </c>
      <c r="K29" s="18">
        <v>-0.57894736842105265</v>
      </c>
      <c r="L29" s="30">
        <v>-2</v>
      </c>
      <c r="M29" s="68"/>
    </row>
    <row r="30" spans="2:14" ht="15" thickBot="1">
      <c r="B30" s="90" t="s">
        <v>67</v>
      </c>
      <c r="C30" s="91"/>
      <c r="D30" s="20">
        <f>SUM(D11:D29)</f>
        <v>4418</v>
      </c>
      <c r="E30" s="21">
        <f>D30/D32</f>
        <v>0.81724010358860522</v>
      </c>
      <c r="F30" s="20">
        <f>SUM(F11:F29)</f>
        <v>4237</v>
      </c>
      <c r="G30" s="21">
        <f>F30/F32</f>
        <v>0.86047928513403737</v>
      </c>
      <c r="H30" s="22">
        <f>D30/F30-1</f>
        <v>4.2718904885532316E-2</v>
      </c>
      <c r="I30" s="31"/>
      <c r="J30" s="20">
        <f>SUM(J11:J29)</f>
        <v>6665</v>
      </c>
      <c r="K30" s="21">
        <f>E30/J30-1</f>
        <v>-0.9998773833302943</v>
      </c>
      <c r="L30" s="20"/>
      <c r="M30" s="68"/>
    </row>
    <row r="31" spans="2:14" ht="15" thickBot="1">
      <c r="B31" s="90" t="s">
        <v>29</v>
      </c>
      <c r="C31" s="91"/>
      <c r="D31" s="20">
        <f>D32-SUM(D11:D29)</f>
        <v>988</v>
      </c>
      <c r="E31" s="21">
        <f>D31/D32</f>
        <v>0.18275989641139476</v>
      </c>
      <c r="F31" s="20">
        <f>F32-SUM(F11:F29)</f>
        <v>687</v>
      </c>
      <c r="G31" s="21">
        <f>F31/F32</f>
        <v>0.13952071486596263</v>
      </c>
      <c r="H31" s="22">
        <f>D31/F31-1</f>
        <v>0.43813682678311494</v>
      </c>
      <c r="I31" s="31"/>
      <c r="J31" s="20">
        <f>J32-SUM(J11:J29)</f>
        <v>1842</v>
      </c>
      <c r="K31" s="21">
        <f>E31/J31-1</f>
        <v>-0.99990078181519471</v>
      </c>
      <c r="L31" s="20"/>
      <c r="M31" s="68"/>
    </row>
    <row r="32" spans="2:14" ht="15" thickBot="1">
      <c r="B32" s="88" t="s">
        <v>51</v>
      </c>
      <c r="C32" s="89"/>
      <c r="D32" s="23">
        <v>5406</v>
      </c>
      <c r="E32" s="24">
        <v>1</v>
      </c>
      <c r="F32" s="23">
        <v>4924</v>
      </c>
      <c r="G32" s="24">
        <v>1</v>
      </c>
      <c r="H32" s="25">
        <v>9.7887896019496434E-2</v>
      </c>
      <c r="I32" s="34"/>
      <c r="J32" s="23">
        <v>8507</v>
      </c>
      <c r="K32" s="25">
        <v>-0.36452333372516754</v>
      </c>
      <c r="L32" s="23"/>
      <c r="M32" s="68"/>
      <c r="N32" s="28"/>
    </row>
    <row r="33" spans="2:13" ht="14.4">
      <c r="B33" s="70" t="s">
        <v>56</v>
      </c>
      <c r="M33" s="68"/>
    </row>
    <row r="34" spans="2:13" ht="14.4">
      <c r="B34" s="71" t="s">
        <v>57</v>
      </c>
      <c r="M34" s="68"/>
    </row>
    <row r="35" spans="2:13">
      <c r="B35" s="27"/>
    </row>
    <row r="36" spans="2:13">
      <c r="B36" s="72"/>
    </row>
    <row r="37" spans="2:13" ht="15" customHeight="1">
      <c r="B37" s="82" t="s">
        <v>83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26"/>
    </row>
    <row r="38" spans="2:13" ht="15" customHeight="1" thickBot="1">
      <c r="B38" s="83" t="s">
        <v>84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26"/>
    </row>
    <row r="39" spans="2:13">
      <c r="B39" s="104" t="s">
        <v>0</v>
      </c>
      <c r="C39" s="106" t="s">
        <v>45</v>
      </c>
      <c r="D39" s="108" t="s">
        <v>75</v>
      </c>
      <c r="E39" s="109"/>
      <c r="F39" s="109"/>
      <c r="G39" s="109"/>
      <c r="H39" s="109"/>
      <c r="I39" s="119"/>
      <c r="J39" s="108" t="s">
        <v>73</v>
      </c>
      <c r="K39" s="109"/>
      <c r="L39" s="119"/>
    </row>
    <row r="40" spans="2:13" ht="15" customHeight="1" thickBot="1">
      <c r="B40" s="105"/>
      <c r="C40" s="107"/>
      <c r="D40" s="84" t="s">
        <v>76</v>
      </c>
      <c r="E40" s="85"/>
      <c r="F40" s="85"/>
      <c r="G40" s="85"/>
      <c r="H40" s="85"/>
      <c r="I40" s="120"/>
      <c r="J40" s="84" t="s">
        <v>74</v>
      </c>
      <c r="K40" s="85"/>
      <c r="L40" s="120"/>
    </row>
    <row r="41" spans="2:13" ht="15" customHeight="1">
      <c r="B41" s="105"/>
      <c r="C41" s="107"/>
      <c r="D41" s="100">
        <v>2026</v>
      </c>
      <c r="E41" s="101"/>
      <c r="F41" s="100">
        <v>2025</v>
      </c>
      <c r="G41" s="101"/>
      <c r="H41" s="110" t="s">
        <v>22</v>
      </c>
      <c r="I41" s="110" t="s">
        <v>46</v>
      </c>
      <c r="J41" s="110">
        <v>2025</v>
      </c>
      <c r="K41" s="110" t="s">
        <v>95</v>
      </c>
      <c r="L41" s="117" t="s">
        <v>100</v>
      </c>
    </row>
    <row r="42" spans="2:13" ht="14.4" customHeight="1" thickBot="1">
      <c r="B42" s="92" t="s">
        <v>23</v>
      </c>
      <c r="C42" s="94" t="s">
        <v>45</v>
      </c>
      <c r="D42" s="102"/>
      <c r="E42" s="103"/>
      <c r="F42" s="102"/>
      <c r="G42" s="103"/>
      <c r="H42" s="111"/>
      <c r="I42" s="111"/>
      <c r="J42" s="111"/>
      <c r="K42" s="111"/>
      <c r="L42" s="118"/>
    </row>
    <row r="43" spans="2:13" ht="15" customHeight="1">
      <c r="B43" s="92"/>
      <c r="C43" s="94"/>
      <c r="D43" s="4" t="s">
        <v>25</v>
      </c>
      <c r="E43" s="5" t="s">
        <v>2</v>
      </c>
      <c r="F43" s="4" t="s">
        <v>25</v>
      </c>
      <c r="G43" s="5" t="s">
        <v>2</v>
      </c>
      <c r="H43" s="96" t="s">
        <v>26</v>
      </c>
      <c r="I43" s="96" t="s">
        <v>47</v>
      </c>
      <c r="J43" s="96" t="s">
        <v>25</v>
      </c>
      <c r="K43" s="96" t="s">
        <v>96</v>
      </c>
      <c r="L43" s="115" t="s">
        <v>101</v>
      </c>
    </row>
    <row r="44" spans="2:13" ht="14.25" customHeight="1" thickBot="1">
      <c r="B44" s="93"/>
      <c r="C44" s="95"/>
      <c r="D44" s="7" t="s">
        <v>27</v>
      </c>
      <c r="E44" s="8" t="s">
        <v>28</v>
      </c>
      <c r="F44" s="7" t="s">
        <v>27</v>
      </c>
      <c r="G44" s="8" t="s">
        <v>28</v>
      </c>
      <c r="H44" s="97"/>
      <c r="I44" s="97"/>
      <c r="J44" s="97" t="s">
        <v>27</v>
      </c>
      <c r="K44" s="97"/>
      <c r="L44" s="116"/>
    </row>
    <row r="45" spans="2:13" ht="14.4" thickBot="1">
      <c r="B45" s="10">
        <v>1</v>
      </c>
      <c r="C45" s="11" t="s">
        <v>48</v>
      </c>
      <c r="D45" s="12">
        <v>680</v>
      </c>
      <c r="E45" s="13">
        <v>0.12578616352201258</v>
      </c>
      <c r="F45" s="12">
        <v>361</v>
      </c>
      <c r="G45" s="13">
        <v>7.331437855402112E-2</v>
      </c>
      <c r="H45" s="14">
        <v>0.88365650969529086</v>
      </c>
      <c r="I45" s="29">
        <v>1</v>
      </c>
      <c r="J45" s="12">
        <v>1093</v>
      </c>
      <c r="K45" s="14">
        <v>-0.37785910338517836</v>
      </c>
      <c r="L45" s="29">
        <v>0</v>
      </c>
    </row>
    <row r="46" spans="2:13" ht="14.4" thickBot="1">
      <c r="B46" s="69">
        <v>2</v>
      </c>
      <c r="C46" s="15" t="s">
        <v>55</v>
      </c>
      <c r="D46" s="16">
        <v>451</v>
      </c>
      <c r="E46" s="17">
        <v>8.3425823159452461E-2</v>
      </c>
      <c r="F46" s="16">
        <v>293</v>
      </c>
      <c r="G46" s="17">
        <v>5.9504467912266448E-2</v>
      </c>
      <c r="H46" s="18">
        <v>0.53924914675767921</v>
      </c>
      <c r="I46" s="30">
        <v>2</v>
      </c>
      <c r="J46" s="16">
        <v>549</v>
      </c>
      <c r="K46" s="18">
        <v>-0.17850637522768675</v>
      </c>
      <c r="L46" s="30">
        <v>1</v>
      </c>
    </row>
    <row r="47" spans="2:13" ht="14.4" thickBot="1">
      <c r="B47" s="10">
        <v>3</v>
      </c>
      <c r="C47" s="11" t="s">
        <v>61</v>
      </c>
      <c r="D47" s="12">
        <v>391</v>
      </c>
      <c r="E47" s="13">
        <v>7.2327044025157231E-2</v>
      </c>
      <c r="F47" s="12">
        <v>241</v>
      </c>
      <c r="G47" s="13">
        <v>4.8943948009748175E-2</v>
      </c>
      <c r="H47" s="14">
        <v>0.62240663900414939</v>
      </c>
      <c r="I47" s="29">
        <v>5</v>
      </c>
      <c r="J47" s="12">
        <v>435</v>
      </c>
      <c r="K47" s="14">
        <v>-0.10114942528735638</v>
      </c>
      <c r="L47" s="29">
        <v>5</v>
      </c>
    </row>
    <row r="48" spans="2:13" ht="14.4" thickBot="1">
      <c r="B48" s="69">
        <v>4</v>
      </c>
      <c r="C48" s="15" t="s">
        <v>69</v>
      </c>
      <c r="D48" s="16">
        <v>310</v>
      </c>
      <c r="E48" s="17">
        <v>5.7343692193858674E-2</v>
      </c>
      <c r="F48" s="16">
        <v>267</v>
      </c>
      <c r="G48" s="17">
        <v>5.4224207961007312E-2</v>
      </c>
      <c r="H48" s="18">
        <v>0.16104868913857673</v>
      </c>
      <c r="I48" s="30">
        <v>1</v>
      </c>
      <c r="J48" s="16">
        <v>474</v>
      </c>
      <c r="K48" s="18">
        <v>-0.34599156118143459</v>
      </c>
      <c r="L48" s="30">
        <v>2</v>
      </c>
    </row>
    <row r="49" spans="2:12" ht="14.4" thickBot="1">
      <c r="B49" s="10">
        <v>5</v>
      </c>
      <c r="C49" s="11" t="s">
        <v>50</v>
      </c>
      <c r="D49" s="12">
        <v>278</v>
      </c>
      <c r="E49" s="13">
        <v>5.1424343322234556E-2</v>
      </c>
      <c r="F49" s="12">
        <v>247</v>
      </c>
      <c r="G49" s="13">
        <v>5.0162469536961816E-2</v>
      </c>
      <c r="H49" s="14">
        <v>0.12550607287449389</v>
      </c>
      <c r="I49" s="29">
        <v>2</v>
      </c>
      <c r="J49" s="12">
        <v>528</v>
      </c>
      <c r="K49" s="14">
        <v>-0.47348484848484851</v>
      </c>
      <c r="L49" s="29">
        <v>-1</v>
      </c>
    </row>
    <row r="50" spans="2:12" ht="14.4" thickBot="1">
      <c r="B50" s="69">
        <v>6</v>
      </c>
      <c r="C50" s="15" t="s">
        <v>53</v>
      </c>
      <c r="D50" s="16">
        <v>271</v>
      </c>
      <c r="E50" s="17">
        <v>5.0129485756566776E-2</v>
      </c>
      <c r="F50" s="16">
        <v>377</v>
      </c>
      <c r="G50" s="17">
        <v>7.6563769293257519E-2</v>
      </c>
      <c r="H50" s="18">
        <v>-0.28116710875331563</v>
      </c>
      <c r="I50" s="30">
        <v>-5</v>
      </c>
      <c r="J50" s="16">
        <v>485</v>
      </c>
      <c r="K50" s="18">
        <v>-0.44123711340206184</v>
      </c>
      <c r="L50" s="30">
        <v>-1</v>
      </c>
    </row>
    <row r="51" spans="2:12" ht="14.4" thickBot="1">
      <c r="B51" s="10">
        <v>7</v>
      </c>
      <c r="C51" s="11" t="s">
        <v>63</v>
      </c>
      <c r="D51" s="12">
        <v>237</v>
      </c>
      <c r="E51" s="13">
        <v>4.3840177580466148E-2</v>
      </c>
      <c r="F51" s="12">
        <v>343</v>
      </c>
      <c r="G51" s="13">
        <v>6.9658813972380176E-2</v>
      </c>
      <c r="H51" s="14">
        <v>-0.30903790087463556</v>
      </c>
      <c r="I51" s="29">
        <v>-4</v>
      </c>
      <c r="J51" s="12">
        <v>468</v>
      </c>
      <c r="K51" s="14">
        <v>-0.49358974358974361</v>
      </c>
      <c r="L51" s="29">
        <v>0</v>
      </c>
    </row>
    <row r="52" spans="2:12" ht="14.4" thickBot="1">
      <c r="B52" s="69">
        <v>8</v>
      </c>
      <c r="C52" s="15" t="s">
        <v>62</v>
      </c>
      <c r="D52" s="16">
        <v>233</v>
      </c>
      <c r="E52" s="17">
        <v>4.3100258971513136E-2</v>
      </c>
      <c r="F52" s="16">
        <v>170</v>
      </c>
      <c r="G52" s="17">
        <v>3.452477660438668E-2</v>
      </c>
      <c r="H52" s="18">
        <v>0.37058823529411766</v>
      </c>
      <c r="I52" s="30">
        <v>2</v>
      </c>
      <c r="J52" s="16">
        <v>292</v>
      </c>
      <c r="K52" s="18">
        <v>-0.20205479452054798</v>
      </c>
      <c r="L52" s="30">
        <v>2</v>
      </c>
    </row>
    <row r="53" spans="2:12" ht="14.4" thickBot="1">
      <c r="B53" s="10">
        <v>9</v>
      </c>
      <c r="C53" s="11" t="s">
        <v>86</v>
      </c>
      <c r="D53" s="12">
        <v>224</v>
      </c>
      <c r="E53" s="13">
        <v>4.1435442101368847E-2</v>
      </c>
      <c r="F53" s="12">
        <v>140</v>
      </c>
      <c r="G53" s="13">
        <v>2.843216896831844E-2</v>
      </c>
      <c r="H53" s="14">
        <v>0.60000000000000009</v>
      </c>
      <c r="I53" s="29">
        <v>3</v>
      </c>
      <c r="J53" s="12">
        <v>242</v>
      </c>
      <c r="K53" s="14">
        <v>-7.4380165289256173E-2</v>
      </c>
      <c r="L53" s="29">
        <v>3</v>
      </c>
    </row>
    <row r="54" spans="2:12" ht="14.4" thickBot="1">
      <c r="B54" s="69">
        <v>10</v>
      </c>
      <c r="C54" s="15" t="s">
        <v>68</v>
      </c>
      <c r="D54" s="16">
        <v>215</v>
      </c>
      <c r="E54" s="17">
        <v>3.9770625231224564E-2</v>
      </c>
      <c r="F54" s="16">
        <v>261</v>
      </c>
      <c r="G54" s="17">
        <v>5.3005686433793664E-2</v>
      </c>
      <c r="H54" s="18">
        <v>-0.17624521072796939</v>
      </c>
      <c r="I54" s="30">
        <v>-4</v>
      </c>
      <c r="J54" s="16">
        <v>394</v>
      </c>
      <c r="K54" s="18">
        <v>-0.45431472081218272</v>
      </c>
      <c r="L54" s="30">
        <v>-1</v>
      </c>
    </row>
    <row r="55" spans="2:12" ht="14.4" thickBot="1">
      <c r="B55" s="10">
        <v>11</v>
      </c>
      <c r="C55" s="11" t="s">
        <v>85</v>
      </c>
      <c r="D55" s="12">
        <v>172</v>
      </c>
      <c r="E55" s="13">
        <v>3.1816500184979654E-2</v>
      </c>
      <c r="F55" s="12">
        <v>161</v>
      </c>
      <c r="G55" s="13">
        <v>3.2696994313566208E-2</v>
      </c>
      <c r="H55" s="14">
        <v>6.8322981366459645E-2</v>
      </c>
      <c r="I55" s="29">
        <v>0</v>
      </c>
      <c r="J55" s="12">
        <v>257</v>
      </c>
      <c r="K55" s="14">
        <v>-0.33073929961089499</v>
      </c>
      <c r="L55" s="29">
        <v>0</v>
      </c>
    </row>
    <row r="56" spans="2:12" ht="14.4" thickBot="1">
      <c r="B56" s="69">
        <v>12</v>
      </c>
      <c r="C56" s="15" t="s">
        <v>49</v>
      </c>
      <c r="D56" s="16">
        <v>162</v>
      </c>
      <c r="E56" s="17">
        <v>2.9966703662597113E-2</v>
      </c>
      <c r="F56" s="16">
        <v>232</v>
      </c>
      <c r="G56" s="17">
        <v>4.7116165718927704E-2</v>
      </c>
      <c r="H56" s="18">
        <v>-0.30172413793103448</v>
      </c>
      <c r="I56" s="30">
        <v>-3</v>
      </c>
      <c r="J56" s="16">
        <v>643</v>
      </c>
      <c r="K56" s="18">
        <v>-0.74805598755832037</v>
      </c>
      <c r="L56" s="30">
        <v>-10</v>
      </c>
    </row>
    <row r="57" spans="2:12" ht="14.4" thickBot="1">
      <c r="B57" s="10">
        <v>13</v>
      </c>
      <c r="C57" s="11" t="s">
        <v>89</v>
      </c>
      <c r="D57" s="12">
        <v>143</v>
      </c>
      <c r="E57" s="13">
        <v>2.6452090270070294E-2</v>
      </c>
      <c r="F57" s="12">
        <v>125</v>
      </c>
      <c r="G57" s="13">
        <v>2.538586515028432E-2</v>
      </c>
      <c r="H57" s="14">
        <v>0.14399999999999991</v>
      </c>
      <c r="I57" s="29">
        <v>1</v>
      </c>
      <c r="J57" s="12">
        <v>149</v>
      </c>
      <c r="K57" s="14">
        <v>-4.0268456375838979E-2</v>
      </c>
      <c r="L57" s="29">
        <v>4</v>
      </c>
    </row>
    <row r="58" spans="2:12" ht="14.4" thickBot="1">
      <c r="B58" s="69">
        <v>14</v>
      </c>
      <c r="C58" s="15" t="s">
        <v>94</v>
      </c>
      <c r="D58" s="16">
        <v>140</v>
      </c>
      <c r="E58" s="17">
        <v>2.5897151313355529E-2</v>
      </c>
      <c r="F58" s="16">
        <v>77</v>
      </c>
      <c r="G58" s="17">
        <v>1.5637692932575144E-2</v>
      </c>
      <c r="H58" s="18">
        <v>0.81818181818181812</v>
      </c>
      <c r="I58" s="30">
        <v>9</v>
      </c>
      <c r="J58" s="16">
        <v>91</v>
      </c>
      <c r="K58" s="18">
        <v>0.53846153846153855</v>
      </c>
      <c r="L58" s="30">
        <v>6</v>
      </c>
    </row>
    <row r="59" spans="2:12" ht="14.4" thickBot="1">
      <c r="B59" s="10">
        <v>15</v>
      </c>
      <c r="C59" s="11" t="s">
        <v>91</v>
      </c>
      <c r="D59" s="12">
        <v>124</v>
      </c>
      <c r="E59" s="13">
        <v>2.293747687754347E-2</v>
      </c>
      <c r="F59" s="12">
        <v>46</v>
      </c>
      <c r="G59" s="13">
        <v>9.3419983753046301E-3</v>
      </c>
      <c r="H59" s="14">
        <v>1.6956521739130435</v>
      </c>
      <c r="I59" s="29">
        <v>15</v>
      </c>
      <c r="J59" s="12">
        <v>146</v>
      </c>
      <c r="K59" s="14">
        <v>-0.15068493150684936</v>
      </c>
      <c r="L59" s="29">
        <v>3</v>
      </c>
    </row>
    <row r="60" spans="2:12" ht="14.4" thickBot="1">
      <c r="B60" s="69">
        <v>16</v>
      </c>
      <c r="C60" s="15" t="s">
        <v>90</v>
      </c>
      <c r="D60" s="16">
        <v>109</v>
      </c>
      <c r="E60" s="17">
        <v>2.0162782093969663E-2</v>
      </c>
      <c r="F60" s="16">
        <v>62</v>
      </c>
      <c r="G60" s="17">
        <v>1.2591389114541024E-2</v>
      </c>
      <c r="H60" s="18">
        <v>0.75806451612903225</v>
      </c>
      <c r="I60" s="30">
        <v>10</v>
      </c>
      <c r="J60" s="16">
        <v>164</v>
      </c>
      <c r="K60" s="18">
        <v>-0.33536585365853655</v>
      </c>
      <c r="L60" s="30">
        <v>0</v>
      </c>
    </row>
    <row r="61" spans="2:12" ht="14.4" thickBot="1">
      <c r="B61" s="10">
        <v>17</v>
      </c>
      <c r="C61" s="11" t="s">
        <v>87</v>
      </c>
      <c r="D61" s="12">
        <v>104</v>
      </c>
      <c r="E61" s="13">
        <v>1.9237883832778396E-2</v>
      </c>
      <c r="F61" s="12">
        <v>131</v>
      </c>
      <c r="G61" s="13">
        <v>2.6604386677497968E-2</v>
      </c>
      <c r="H61" s="14">
        <v>-0.20610687022900764</v>
      </c>
      <c r="I61" s="29">
        <v>-4</v>
      </c>
      <c r="J61" s="12">
        <v>200</v>
      </c>
      <c r="K61" s="14">
        <v>-0.48</v>
      </c>
      <c r="L61" s="29">
        <v>-4</v>
      </c>
    </row>
    <row r="62" spans="2:12" ht="14.4" thickBot="1">
      <c r="B62" s="69">
        <v>18</v>
      </c>
      <c r="C62" s="15" t="s">
        <v>93</v>
      </c>
      <c r="D62" s="16">
        <v>93</v>
      </c>
      <c r="E62" s="17">
        <v>1.7203107658157604E-2</v>
      </c>
      <c r="F62" s="16">
        <v>101</v>
      </c>
      <c r="G62" s="17">
        <v>2.0511779041429732E-2</v>
      </c>
      <c r="H62" s="18">
        <v>-7.9207920792079167E-2</v>
      </c>
      <c r="I62" s="30">
        <v>-2</v>
      </c>
      <c r="J62" s="16">
        <v>69</v>
      </c>
      <c r="K62" s="18">
        <v>0.34782608695652173</v>
      </c>
      <c r="L62" s="30">
        <v>10</v>
      </c>
    </row>
    <row r="63" spans="2:12" ht="14.4" thickBot="1">
      <c r="B63" s="10">
        <v>19</v>
      </c>
      <c r="C63" s="11" t="s">
        <v>88</v>
      </c>
      <c r="D63" s="12">
        <v>82</v>
      </c>
      <c r="E63" s="13">
        <v>1.5168331483536811E-2</v>
      </c>
      <c r="F63" s="12">
        <v>81</v>
      </c>
      <c r="G63" s="13">
        <v>1.645004061738424E-2</v>
      </c>
      <c r="H63" s="14">
        <v>1.2345679012345734E-2</v>
      </c>
      <c r="I63" s="29">
        <v>2</v>
      </c>
      <c r="J63" s="12">
        <v>185</v>
      </c>
      <c r="K63" s="14">
        <v>-0.55675675675675673</v>
      </c>
      <c r="L63" s="29">
        <v>-5</v>
      </c>
    </row>
    <row r="64" spans="2:12" ht="14.4" thickBot="1">
      <c r="B64" s="69">
        <v>20</v>
      </c>
      <c r="C64" s="15" t="s">
        <v>92</v>
      </c>
      <c r="D64" s="16">
        <v>75</v>
      </c>
      <c r="E64" s="17">
        <v>1.3873473917869035E-2</v>
      </c>
      <c r="F64" s="16">
        <v>42</v>
      </c>
      <c r="G64" s="17">
        <v>8.529650690495532E-3</v>
      </c>
      <c r="H64" s="18">
        <v>0.78571428571428581</v>
      </c>
      <c r="I64" s="30">
        <v>12</v>
      </c>
      <c r="J64" s="16">
        <v>146</v>
      </c>
      <c r="K64" s="18">
        <v>-0.48630136986301364</v>
      </c>
      <c r="L64" s="30">
        <v>-2</v>
      </c>
    </row>
    <row r="65" spans="2:12" ht="14.4" thickBot="1">
      <c r="B65" s="90" t="s">
        <v>67</v>
      </c>
      <c r="C65" s="91"/>
      <c r="D65" s="20">
        <f>SUM(D45:D64)</f>
        <v>4494</v>
      </c>
      <c r="E65" s="21">
        <f>D65/D67</f>
        <v>0.83129855715871259</v>
      </c>
      <c r="F65" s="20">
        <f>SUM(F45:F64)</f>
        <v>3758</v>
      </c>
      <c r="G65" s="21">
        <f>F65/F67</f>
        <v>0.76320064987814784</v>
      </c>
      <c r="H65" s="22">
        <f>D65/F65-1</f>
        <v>0.19584885577434807</v>
      </c>
      <c r="I65" s="31"/>
      <c r="J65" s="20">
        <f>SUM(J45:J64)</f>
        <v>7010</v>
      </c>
      <c r="K65" s="21">
        <f>D65/J65-1</f>
        <v>-0.35891583452211129</v>
      </c>
      <c r="L65" s="20"/>
    </row>
    <row r="66" spans="2:12" ht="14.4" thickBot="1">
      <c r="B66" s="90" t="s">
        <v>29</v>
      </c>
      <c r="C66" s="91"/>
      <c r="D66" s="20">
        <f>D67-D65</f>
        <v>912</v>
      </c>
      <c r="E66" s="21">
        <f>D66/D67</f>
        <v>0.16870144284128746</v>
      </c>
      <c r="F66" s="20">
        <f>F67-F65</f>
        <v>1166</v>
      </c>
      <c r="G66" s="21">
        <f>F66/F67</f>
        <v>0.23679935012185216</v>
      </c>
      <c r="H66" s="22">
        <f>D66/F66-1</f>
        <v>-0.21783876500857635</v>
      </c>
      <c r="I66" s="32"/>
      <c r="J66" s="20">
        <f>J67-SUM(J45:J54)</f>
        <v>3547</v>
      </c>
      <c r="K66" s="22">
        <f>D66/J66-1</f>
        <v>-0.74288130814773046</v>
      </c>
      <c r="L66" s="33"/>
    </row>
    <row r="67" spans="2:12" ht="14.4" thickBot="1">
      <c r="B67" s="88" t="s">
        <v>51</v>
      </c>
      <c r="C67" s="89"/>
      <c r="D67" s="23">
        <v>5406</v>
      </c>
      <c r="E67" s="24">
        <v>1</v>
      </c>
      <c r="F67" s="23">
        <v>4924</v>
      </c>
      <c r="G67" s="24">
        <v>1</v>
      </c>
      <c r="H67" s="25">
        <v>9.7887896019496434E-2</v>
      </c>
      <c r="I67" s="34"/>
      <c r="J67" s="23">
        <v>8507</v>
      </c>
      <c r="K67" s="25">
        <v>-0.36452333372516754</v>
      </c>
      <c r="L67" s="23"/>
    </row>
    <row r="68" spans="2:12">
      <c r="B68" s="70" t="s">
        <v>56</v>
      </c>
    </row>
    <row r="69" spans="2:12">
      <c r="B69" s="71" t="s">
        <v>57</v>
      </c>
    </row>
    <row r="77" spans="2:12" ht="15" customHeight="1"/>
    <row r="79" spans="2:12" ht="15" customHeight="1"/>
  </sheetData>
  <mergeCells count="50">
    <mergeCell ref="B2:L2"/>
    <mergeCell ref="B3:L3"/>
    <mergeCell ref="B4:B6"/>
    <mergeCell ref="C4:C6"/>
    <mergeCell ref="D4:I4"/>
    <mergeCell ref="J4:L4"/>
    <mergeCell ref="D5:I5"/>
    <mergeCell ref="J5:L5"/>
    <mergeCell ref="D6:E7"/>
    <mergeCell ref="F6:G7"/>
    <mergeCell ref="B37:L37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K8:K9"/>
    <mergeCell ref="L8:L9"/>
    <mergeCell ref="B30:C30"/>
    <mergeCell ref="B31:C31"/>
    <mergeCell ref="B32:C32"/>
    <mergeCell ref="B38:L38"/>
    <mergeCell ref="B39:B41"/>
    <mergeCell ref="C39:C41"/>
    <mergeCell ref="D39:I39"/>
    <mergeCell ref="J39:L39"/>
    <mergeCell ref="D40:I40"/>
    <mergeCell ref="J40:L40"/>
    <mergeCell ref="D41:E42"/>
    <mergeCell ref="F41:G42"/>
    <mergeCell ref="H41:H42"/>
    <mergeCell ref="L43:L44"/>
    <mergeCell ref="B65:C65"/>
    <mergeCell ref="B66:C66"/>
    <mergeCell ref="B67:C67"/>
    <mergeCell ref="I41:I42"/>
    <mergeCell ref="J41:J42"/>
    <mergeCell ref="K41:K42"/>
    <mergeCell ref="L41:L42"/>
    <mergeCell ref="B42:B44"/>
    <mergeCell ref="C42:C44"/>
    <mergeCell ref="H43:H44"/>
    <mergeCell ref="I43:I44"/>
    <mergeCell ref="J43:J44"/>
    <mergeCell ref="K43:K44"/>
  </mergeCells>
  <conditionalFormatting sqref="D10:H29">
    <cfRule type="cellIs" dxfId="17" priority="5" operator="equal">
      <formula>0</formula>
    </cfRule>
  </conditionalFormatting>
  <conditionalFormatting sqref="D45:H64">
    <cfRule type="cellIs" dxfId="16" priority="15" operator="equal">
      <formula>0</formula>
    </cfRule>
  </conditionalFormatting>
  <conditionalFormatting sqref="H10:H31 H45:H66">
    <cfRule type="cellIs" dxfId="15" priority="10" operator="lessThan">
      <formula>0</formula>
    </cfRule>
  </conditionalFormatting>
  <conditionalFormatting sqref="I10">
    <cfRule type="cellIs" dxfId="14" priority="7" operator="equal">
      <formula>0</formula>
    </cfRule>
    <cfRule type="cellIs" dxfId="13" priority="8" operator="greaterThan">
      <formula>0</formula>
    </cfRule>
  </conditionalFormatting>
  <conditionalFormatting sqref="I10:I29">
    <cfRule type="cellIs" dxfId="12" priority="6" operator="lessThan">
      <formula>0</formula>
    </cfRule>
  </conditionalFormatting>
  <conditionalFormatting sqref="I45:I64">
    <cfRule type="cellIs" dxfId="11" priority="16" operator="lessThan">
      <formula>0</formula>
    </cfRule>
    <cfRule type="cellIs" dxfId="10" priority="17" operator="equal">
      <formula>0</formula>
    </cfRule>
    <cfRule type="cellIs" dxfId="9" priority="18" operator="greaterThan">
      <formula>0</formula>
    </cfRule>
  </conditionalFormatting>
  <conditionalFormatting sqref="J10:K29">
    <cfRule type="cellIs" dxfId="8" priority="4" operator="equal">
      <formula>0</formula>
    </cfRule>
  </conditionalFormatting>
  <conditionalFormatting sqref="J45:K64">
    <cfRule type="cellIs" dxfId="7" priority="14" operator="equal">
      <formula>0</formula>
    </cfRule>
  </conditionalFormatting>
  <conditionalFormatting sqref="K66">
    <cfRule type="cellIs" dxfId="6" priority="9" operator="lessThan">
      <formula>0</formula>
    </cfRule>
  </conditionalFormatting>
  <conditionalFormatting sqref="K10:L29">
    <cfRule type="cellIs" dxfId="5" priority="1" operator="lessThan">
      <formula>0</formula>
    </cfRule>
  </conditionalFormatting>
  <conditionalFormatting sqref="K45:L64">
    <cfRule type="cellIs" dxfId="4" priority="11" operator="lessThan">
      <formula>0</formula>
    </cfRule>
  </conditionalFormatting>
  <conditionalFormatting sqref="L10">
    <cfRule type="cellIs" dxfId="3" priority="3" operator="greaterThan">
      <formula>0</formula>
    </cfRule>
  </conditionalFormatting>
  <conditionalFormatting sqref="L10:L29">
    <cfRule type="cellIs" dxfId="2" priority="2" operator="equal">
      <formula>0</formula>
    </cfRule>
  </conditionalFormatting>
  <conditionalFormatting sqref="L45:L64">
    <cfRule type="cellIs" dxfId="1" priority="12" operator="equal">
      <formula>0</formula>
    </cfRule>
    <cfRule type="cellIs" dxfId="0" priority="1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GVW.3.5t-segments 1</vt:lpstr>
      <vt:lpstr>CV GVW&gt;3.5t-segments 2</vt:lpstr>
      <vt:lpstr>Buses GVW&gt;3.5t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2026-01-07T06:09:00Z</cp:lastPrinted>
  <dcterms:created xsi:type="dcterms:W3CDTF">2011-02-21T10:08:17Z</dcterms:created>
  <dcterms:modified xsi:type="dcterms:W3CDTF">2026-02-06T09:49:58Z</dcterms:modified>
</cp:coreProperties>
</file>